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RRO-Coal and Mineral Dev\Admin\Coal &amp; Min. Dev. Correspondence\SYSTEMS TESTING\ETS\ETS How to Docs for Web\"/>
    </mc:Choice>
  </mc:AlternateContent>
  <workbookProtection workbookAlgorithmName="SHA-512" workbookHashValue="M+uSIM46+tof/5YsZMgaFzChdB9ls00vxS0DFUh+gRR+BjFH1TN75dq8bhgx3bd4sU+QTS44rH9n0NQzqE3dhg==" workbookSaltValue="+kzJgUn8m18Vn7+0Lm6BTA==" workbookSpinCount="100000" lockStructure="1"/>
  <bookViews>
    <workbookView xWindow="15" yWindow="225" windowWidth="24105" windowHeight="12375" activeTab="1"/>
  </bookViews>
  <sheets>
    <sheet name="Bituminous Coal Year End" sheetId="6" r:id="rId1"/>
    <sheet name="Coal 5" sheetId="1" r:id="rId2"/>
    <sheet name="Schedule 5a" sheetId="2" r:id="rId3"/>
    <sheet name="Schedule 5b" sheetId="3" r:id="rId4"/>
    <sheet name="Schedule 5c" sheetId="4" r:id="rId5"/>
    <sheet name="Form Instructions" sheetId="7" r:id="rId6"/>
    <sheet name="ADMIN" sheetId="8" r:id="rId7"/>
  </sheets>
  <definedNames>
    <definedName name="_xlnm.Print_Area" localSheetId="1">'Coal 5'!$A$1:$P$86</definedName>
    <definedName name="_xlnm.Print_Area" localSheetId="5">'Form Instructions'!$A:$D</definedName>
  </definedNames>
  <calcPr calcId="162913"/>
</workbook>
</file>

<file path=xl/calcChain.xml><?xml version="1.0" encoding="utf-8"?>
<calcChain xmlns="http://schemas.openxmlformats.org/spreadsheetml/2006/main">
  <c r="C7" i="4" l="1"/>
  <c r="D5" i="3"/>
  <c r="D5" i="2"/>
  <c r="K35" i="3" l="1"/>
  <c r="K40" i="3"/>
  <c r="C6" i="1" l="1"/>
  <c r="H40" i="2" l="1"/>
  <c r="C7" i="1" l="1"/>
  <c r="J53" i="2"/>
  <c r="D6" i="3" l="1"/>
  <c r="C9" i="4"/>
  <c r="D7" i="3"/>
  <c r="D7" i="2"/>
  <c r="C8" i="1"/>
  <c r="D6" i="2"/>
  <c r="C8" i="4" l="1"/>
  <c r="J25" i="4" l="1"/>
  <c r="M25" i="4" s="1"/>
  <c r="K36" i="3" l="1"/>
  <c r="J48" i="2" l="1"/>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G60" i="1"/>
  <c r="G59" i="1"/>
  <c r="G17" i="1"/>
  <c r="G14" i="1"/>
  <c r="J60" i="2" l="1"/>
  <c r="G31" i="1" l="1"/>
  <c r="G19" i="1"/>
  <c r="G18" i="1"/>
  <c r="G20" i="1" l="1"/>
  <c r="M26" i="4"/>
  <c r="G61" i="1" l="1"/>
  <c r="G25" i="1" l="1"/>
  <c r="F16" i="4"/>
  <c r="J52" i="2" l="1"/>
  <c r="J51" i="2"/>
  <c r="J50" i="2"/>
  <c r="J49" i="2"/>
  <c r="J47" i="2"/>
  <c r="J46" i="2"/>
  <c r="F40" i="2" l="1"/>
  <c r="G27" i="1"/>
  <c r="F17" i="1" l="1"/>
  <c r="K37" i="3" l="1"/>
  <c r="K38" i="3"/>
  <c r="K34" i="3"/>
  <c r="H61" i="3" l="1"/>
  <c r="K61" i="3" s="1"/>
  <c r="H56" i="3"/>
  <c r="K56" i="3" s="1"/>
  <c r="J16" i="4"/>
  <c r="G22" i="1"/>
  <c r="F22" i="4" s="1"/>
  <c r="J22" i="4" s="1"/>
  <c r="M28" i="4" l="1"/>
  <c r="M29" i="4" s="1"/>
  <c r="K62" i="3"/>
  <c r="J27" i="1"/>
  <c r="J22" i="1"/>
  <c r="G33" i="1" s="1"/>
  <c r="G35" i="1" s="1"/>
  <c r="G49" i="1" l="1"/>
  <c r="K35" i="1"/>
  <c r="K36" i="1" s="1"/>
  <c r="K38" i="1" l="1"/>
  <c r="K40" i="1" s="1"/>
  <c r="G40" i="1" s="1"/>
  <c r="G50" i="1" l="1"/>
  <c r="G51" i="1" s="1"/>
  <c r="K51" i="1" s="1"/>
  <c r="K54" i="1" s="1"/>
  <c r="G42" i="1"/>
  <c r="J11" i="2" l="1"/>
  <c r="J41" i="2" s="1"/>
</calcChain>
</file>

<file path=xl/sharedStrings.xml><?xml version="1.0" encoding="utf-8"?>
<sst xmlns="http://schemas.openxmlformats.org/spreadsheetml/2006/main" count="708" uniqueCount="284">
  <si>
    <t>BITUMINOUS COAL</t>
  </si>
  <si>
    <t>Purchaser</t>
  </si>
  <si>
    <t>Other</t>
  </si>
  <si>
    <t>Current Year ($)</t>
  </si>
  <si>
    <t>Crown Portion</t>
  </si>
  <si>
    <t>Total Sales</t>
  </si>
  <si>
    <t>($)</t>
  </si>
  <si>
    <t>–</t>
  </si>
  <si>
    <t>=</t>
  </si>
  <si>
    <t>x</t>
  </si>
  <si>
    <t>+</t>
  </si>
  <si>
    <t>►</t>
  </si>
  <si>
    <t>Deductions:</t>
  </si>
  <si>
    <t>÷</t>
  </si>
  <si>
    <t>Name</t>
  </si>
  <si>
    <t>Telephone</t>
  </si>
  <si>
    <t>Fax:</t>
  </si>
  <si>
    <t>◄</t>
  </si>
  <si>
    <t>Part C. Total royalty payable</t>
  </si>
  <si>
    <t>Part D. Average annual sales rate</t>
  </si>
  <si>
    <t>Coal 5</t>
  </si>
  <si>
    <t>Overpayments will be issued a refund.</t>
  </si>
  <si>
    <t>Underpayments require a payment to be made to the Government of Alberta.</t>
  </si>
  <si>
    <t>Sales (tonnes)</t>
  </si>
  <si>
    <t>Total</t>
  </si>
  <si>
    <t>Utilities</t>
  </si>
  <si>
    <t>SCHEDULE OF ALLOWED COSTS</t>
  </si>
  <si>
    <t>Land</t>
  </si>
  <si>
    <t>Buildings</t>
  </si>
  <si>
    <t>PROJECT PAYBACK SCHEDULE</t>
  </si>
  <si>
    <t xml:space="preserve">    Only mines that have not reached payback status are required to submit this Schedule.</t>
  </si>
  <si>
    <t>(Tonnes)</t>
  </si>
  <si>
    <t>if positive, enter "0"</t>
  </si>
  <si>
    <t>(date)</t>
  </si>
  <si>
    <t>From line 5007</t>
  </si>
  <si>
    <t>From line 5013</t>
  </si>
  <si>
    <t>Line 5004 (Total sales)</t>
  </si>
  <si>
    <t>Line 5005 (Total sales)</t>
  </si>
  <si>
    <t>Line</t>
  </si>
  <si>
    <t>Name of the person or company name that is paying the royalty.</t>
  </si>
  <si>
    <t>Production year for which the report is being filed.</t>
  </si>
  <si>
    <t>The second-tier calculation is done using production values of the total mine operation.</t>
  </si>
  <si>
    <t>Royatly rate charged to net revenue, for mines in post-payout status.</t>
  </si>
  <si>
    <t>Months</t>
  </si>
  <si>
    <t>Position of the person submitting the royalty report.</t>
  </si>
  <si>
    <t>Email address of the person submitting the royalty report.</t>
  </si>
  <si>
    <t>Email</t>
  </si>
  <si>
    <t>Payable second-tier monthly installment; Line 5028 ÷ 12.</t>
  </si>
  <si>
    <t>If pre-payout, enter "0" into Line 5028</t>
  </si>
  <si>
    <t>Payable second tier royalty due for the production year; Line 5026 X 0.13. If pre-payout, enter "0".</t>
  </si>
  <si>
    <t>Line 5024 of past Coal 5</t>
  </si>
  <si>
    <t>Line 5016 - Line 5023</t>
  </si>
  <si>
    <t>Line 5017 + Line 5019 + Line 5020 + Line 5021 + Line 5022</t>
  </si>
  <si>
    <t>Value from Line 5024 of the Coal 5 report from the previous produciton year.</t>
  </si>
  <si>
    <t>For mines that have not achieved payback, second-tier royalty is not payable, enter "0" into Line 5028</t>
  </si>
  <si>
    <t>Portion of net revenue (or loss) attributed to Crown-leased coal; Line 5024 x Line 5025.</t>
  </si>
  <si>
    <t>Value from Line 5013.</t>
  </si>
  <si>
    <t>The total amount to spent on capital costs allowable under the Coal Royalty Regulation.</t>
  </si>
  <si>
    <t>Line 5017 x 0.10</t>
  </si>
  <si>
    <t>The total amount spent on operating costs allowable under the Coal Royalty Regulation.</t>
  </si>
  <si>
    <t>Line 5014 + Line 5015</t>
  </si>
  <si>
    <t>Total product revenut for mine. Value from Line 5007 (Total Sales).</t>
  </si>
  <si>
    <t>Line 5011 x 0.01</t>
  </si>
  <si>
    <t>The first-tier royalty rate.</t>
  </si>
  <si>
    <t>Line 5005 - Line 5006</t>
  </si>
  <si>
    <t>The Crown portion of coal sales from the mine.</t>
  </si>
  <si>
    <t>The Crown poriton of revenue at point of sale. This normally considered to be at the port.</t>
  </si>
  <si>
    <t>The Crown portion (%) of total mine production; Line 5008 (Crown Portion) ÷ Line 5004 (Total Sales)</t>
  </si>
  <si>
    <t>First-tier royalty payable, from Line 5013.</t>
  </si>
  <si>
    <t>Second-tier royalty payable, from Line 5028.</t>
  </si>
  <si>
    <t>The total royalty paid during the production year.</t>
  </si>
  <si>
    <t>Value from Line 5004; the total amount of coal sold from the mine.</t>
  </si>
  <si>
    <t>Revenue from the processing on outside substances.</t>
  </si>
  <si>
    <t>Revenue from the sale of property or rights.</t>
  </si>
  <si>
    <t>Proceeds from litigation or insurance recoveries.</t>
  </si>
  <si>
    <t>For equipment, plant or buildings. The maximum allowed is limited to the purchase cost of each item.</t>
  </si>
  <si>
    <t>Proceeds from the sale of capital assets during the production year.</t>
  </si>
  <si>
    <t>For costs directly attributable to the operations at the coal mine, during the production year/</t>
  </si>
  <si>
    <t>For employees whose work is wholly and and directly attributable to the production, processing or delivery of the marketable coal from the coal mine, or reclamation activities necessitated by the production of coal from the coal mine, during the production year.</t>
  </si>
  <si>
    <t>For costs directly attributable to the coal mine, during the production year.</t>
  </si>
  <si>
    <t>For the purchase of new property, plants and equipment, during the production year.</t>
  </si>
  <si>
    <t>For costs associated with the installation of new property, plants and equipment.</t>
  </si>
  <si>
    <t>For costs that are greater than 50% of acquiring an equilvalent new asset.</t>
  </si>
  <si>
    <t>For projects that are allowable as capital costs, during the production year.</t>
  </si>
  <si>
    <t>Allowed if it is close proximity to, and associated with, the coal mine, and within the production year.</t>
  </si>
  <si>
    <t>For costs required by a government agency, during the production year.</t>
  </si>
  <si>
    <t>For costs directly attributed to the coal mine, during the production year.</t>
  </si>
  <si>
    <t>For the purchase of land for the coal mine, during the production year.</t>
  </si>
  <si>
    <t>Proceeds from credits or discounts received during the production year.</t>
  </si>
  <si>
    <t>Proceeds received from economic assistance during the production year.</t>
  </si>
  <si>
    <t>Schedule 5a</t>
  </si>
  <si>
    <t>Schedule 5b</t>
  </si>
  <si>
    <t>Schedule 5c</t>
  </si>
  <si>
    <t>The amount paid to the Crown for first-tier royalty.</t>
  </si>
  <si>
    <t>revenue:</t>
  </si>
  <si>
    <t>costs:</t>
  </si>
  <si>
    <t>payback:</t>
  </si>
  <si>
    <t>(%)</t>
  </si>
  <si>
    <t>The revennue at point of sale with transportation costs subtracted. From Line 5011 of Coal 5.</t>
  </si>
  <si>
    <t>Addition revenue generated from sources other than product revenue. From Line 5015 of Coal 5.</t>
  </si>
  <si>
    <t>The total amount spen on capital costs allowable under the Coal Royalty Regulation, during the production year.</t>
  </si>
  <si>
    <t>The total amount to spent on operating costs allowable under the Coal Royalty Regulation, during the production year.</t>
  </si>
  <si>
    <t>The outstanding payback balance at the beginning of the production year. This number should be entered as a negative number.</t>
  </si>
  <si>
    <t>Estimated date that payback will be achieved for the coal mine. Enter the date into the space provided.</t>
  </si>
  <si>
    <t>All revenues and costs are to normally be reported as positive values, unless the flow of money is opposite of its normal direction. For example, a capital cost is normally reported as a positive value; if the sale of an asset results in a capital cost revenue, it should be reported as a negative value.</t>
  </si>
  <si>
    <t>Total marketable coal sales from the mine. (Round to the nearest tonne)</t>
  </si>
  <si>
    <t>Line 5031 - Line 5034</t>
  </si>
  <si>
    <t>Total royalty payable; Line 5032 + Line 5033</t>
  </si>
  <si>
    <t>Line 5036 ÷ Line 5037; the average coal sale price for the mine.</t>
  </si>
  <si>
    <t>Value from Line 5005; the total revenue at point of sale from the mine..</t>
  </si>
  <si>
    <t>All mines must complete this part of the form, pre-payout mines check box and enter "0" into Line 5028.</t>
  </si>
  <si>
    <t>The  allowance for indirect costs is 10% of the allowed direct operating costs.</t>
  </si>
  <si>
    <t>Additional other net proceeds and recoveries; specify in space provided.</t>
  </si>
  <si>
    <t>Balance ($)</t>
  </si>
  <si>
    <t>Cash production costs per attached Statement of Commodities</t>
  </si>
  <si>
    <t>Report costs as positive values and revenue as negative values, on this schedule.</t>
  </si>
  <si>
    <t>Net change in unpaid items</t>
  </si>
  <si>
    <t>Forms</t>
  </si>
  <si>
    <t>Shedule 5b - Schedule of allowed costs</t>
  </si>
  <si>
    <t>Coal 5 - Annual production report</t>
  </si>
  <si>
    <t>SCHEDULE OF REVENUES</t>
  </si>
  <si>
    <t>Schedule 5c - Project payback schedule</t>
  </si>
  <si>
    <t>Shedule 5a - Schedule of revenues</t>
  </si>
  <si>
    <t>Bituminous coal</t>
  </si>
  <si>
    <t>Annual production report</t>
  </si>
  <si>
    <r>
      <t xml:space="preserve">The annual production report for bituminous coal is the year end reporting of coal production and calculation of royalty payable for the production year. Any differences between the forecast provided in the Coal 4 royalty form, at the beginning of the year, and the monthly Coal 3 forms, submitted throughout the year, are reconciled at this point. 
Royalty overpayments will be refunded to the payor and underpayments will result in an amount owing to the Government of Alberta.
The Coal 5 is due March 31 following the production year. If this day falls on a weekend, it is due the last business day before that date.
</t>
    </r>
    <r>
      <rPr>
        <b/>
        <u/>
        <sz val="10"/>
        <rFont val="Arial"/>
        <family val="2"/>
      </rPr>
      <t xml:space="preserve">Instructions
</t>
    </r>
    <r>
      <rPr>
        <sz val="10"/>
        <rFont val="Arial"/>
        <family val="2"/>
      </rPr>
      <t>All mines must fill in all sections and schedules of this royalty report.</t>
    </r>
    <r>
      <rPr>
        <b/>
        <u/>
        <sz val="10"/>
        <rFont val="Arial"/>
        <family val="2"/>
      </rPr>
      <t xml:space="preserve">
</t>
    </r>
    <r>
      <rPr>
        <sz val="10"/>
        <rFont val="Arial"/>
        <family val="2"/>
      </rPr>
      <t>This form will automatically perform all necessary calculations. The cells highlighted in blue are for the entry of data.
Values should be entered into the form as positive numbers, unless they represent a transfer of money opposite of what is normal. For example, if an item is normally a cost but produced a revenue, enter it as a negative value.</t>
    </r>
  </si>
  <si>
    <t>Leases from which coal was produced:</t>
  </si>
  <si>
    <t>10% annual allowance; based on a return allowance of 0.007974 per month.</t>
  </si>
  <si>
    <t>-</t>
  </si>
  <si>
    <t>Activity ID</t>
  </si>
  <si>
    <t>Royalty Client</t>
  </si>
  <si>
    <t>Primary Royalty Client</t>
  </si>
  <si>
    <t>Production Year</t>
  </si>
  <si>
    <t>Marketable Coal Sales</t>
  </si>
  <si>
    <t>Revenue at Point of Sale</t>
  </si>
  <si>
    <t>Transportation Costs</t>
  </si>
  <si>
    <t>Product Revenue for Mine</t>
  </si>
  <si>
    <t>Product Revenue</t>
  </si>
  <si>
    <r>
      <rPr>
        <sz val="11"/>
        <rFont val="Arial"/>
        <family val="2"/>
      </rPr>
      <t>First-Tier Royalty Payable</t>
    </r>
    <r>
      <rPr>
        <b/>
        <sz val="11"/>
        <rFont val="Arial"/>
        <family val="2"/>
      </rPr>
      <t xml:space="preserve"> </t>
    </r>
    <r>
      <rPr>
        <sz val="11"/>
        <rFont val="Arial"/>
        <family val="2"/>
      </rPr>
      <t>(if negative, enter "0")</t>
    </r>
  </si>
  <si>
    <t>Part A. First-Tier Royalty</t>
  </si>
  <si>
    <t>Part B. Second-Tier Royalty</t>
  </si>
  <si>
    <t>Other Net Proceeds and Recoveries</t>
  </si>
  <si>
    <t>Minemouth Revenue</t>
  </si>
  <si>
    <t>Allowed Direct Operating Costs</t>
  </si>
  <si>
    <t>Allowance for Indirect Costs</t>
  </si>
  <si>
    <t>Allowed Capital Costs</t>
  </si>
  <si>
    <t>First-Tier Crown Royalty</t>
  </si>
  <si>
    <t>Net Loss Brought Forward, if any</t>
  </si>
  <si>
    <t>Total Deductions</t>
  </si>
  <si>
    <t>Net Revenue or (net loss) for Mine</t>
  </si>
  <si>
    <t>Crown Share of Mine Production</t>
  </si>
  <si>
    <t>Crown Share of Net Revenue or (net loss)</t>
  </si>
  <si>
    <t>Second-Tier Royalty Payable (if negative, enter "0")</t>
  </si>
  <si>
    <t>Second-Tier Monthly Installment</t>
  </si>
  <si>
    <t>By submitting this form through the Electronic Transfer System, I certify that the data provided is complete and correct and in accordance with the Coal Royalty Regulation.</t>
  </si>
  <si>
    <t>From line 5028</t>
  </si>
  <si>
    <t>(first name)</t>
  </si>
  <si>
    <t>CERTIFICATION</t>
  </si>
  <si>
    <t>(last name)</t>
  </si>
  <si>
    <t>Sales values for induvidual countries. Use one line per country, fill in country name in the space provided. If space is insufficient, submit an additional form. The sales revenue is calculated across: Sales x Price.  If negative amount you must enter the '-' prior to the value.</t>
  </si>
  <si>
    <t>Total rail freight costs for transportation of coal and enter '-' if negative value.</t>
  </si>
  <si>
    <t>Total despatch and demmurrage costs for transportation of coal and enter '-' if negative value.</t>
  </si>
  <si>
    <t>Total detention and switching costs for transportation of coal and enter '-' if negative value.</t>
  </si>
  <si>
    <t>Total wharfage and testing costs for transportation of coal and enter '-' if negative value.</t>
  </si>
  <si>
    <t>Freight in inventory, end of year (EOY) and enter '-' if negative value.</t>
  </si>
  <si>
    <t>Freight in inventory, beginning of year (BOY) and enter '-' if negative value.</t>
  </si>
  <si>
    <t>Other transportation costs; specify in space provided and enter '-' if negative value.</t>
  </si>
  <si>
    <t>Description</t>
  </si>
  <si>
    <t xml:space="preserve">Name of the person or company name that is paying the royalty. </t>
  </si>
  <si>
    <t xml:space="preserve"> </t>
  </si>
  <si>
    <t>Phone number of the person submitting the royalty report.</t>
  </si>
  <si>
    <t>Fax number of the person submitting the royalty report.</t>
  </si>
  <si>
    <t>…Page 2</t>
  </si>
  <si>
    <t>Page 1…</t>
  </si>
  <si>
    <t>Total of Sales and Price. Add Lines 5048 to 5078 for each.</t>
  </si>
  <si>
    <t>Sales Revenue ($)</t>
  </si>
  <si>
    <t>The total revenue at point of sale. This normally considered to be at the port.  From Line 5079 of 5a.</t>
  </si>
  <si>
    <t>The Crown portion of  the cost to transport the coal to the point of sale.  From line 5080 of 5a.</t>
  </si>
  <si>
    <t>Line 5009 - Line 5010 - From line 5087 of 5a.</t>
  </si>
  <si>
    <t>Addition revenue generated from sources other than product revenue.  From line 5068 of 5a.</t>
  </si>
  <si>
    <t>Total revenue from all sales. Add Lines 5048 to 5078 for Sales revenue.  Enter value in Line 5005 of Coal 5.</t>
  </si>
  <si>
    <t>Line 5080 + Line 5081 + Line 5082 - Line 5083 + Line 5084 + Line 5085 + Line 5086 -  Enter value in Line 5006 of Coal 5.</t>
  </si>
  <si>
    <t>($/Tonne)</t>
  </si>
  <si>
    <t>CMD-Bit Coal 5 Royalty Form-2017/01</t>
  </si>
  <si>
    <t>CMD-Bit Coal 5a Royalty Form-2017/01</t>
  </si>
  <si>
    <t>CMD-Bit Coal 5b Royalty Form-2017/01</t>
  </si>
  <si>
    <t>CMD-Bit Coal 5c Royalty Form-2017/01</t>
  </si>
  <si>
    <t>The first and last name of the person submitting the royalty report.</t>
  </si>
  <si>
    <t>COAL 5</t>
  </si>
  <si>
    <t>COAL 5a</t>
  </si>
  <si>
    <r>
      <t xml:space="preserve">Add Lines 5064 to 5067 - </t>
    </r>
    <r>
      <rPr>
        <b/>
        <sz val="10"/>
        <rFont val="Arial"/>
        <family val="2"/>
      </rPr>
      <t xml:space="preserve"> Enter value in Line 5015 of Coal 5.</t>
    </r>
  </si>
  <si>
    <t>to</t>
  </si>
  <si>
    <t>COAL 5b</t>
  </si>
  <si>
    <t>For assets that qualify as an allowed capital cost, but are under $1000. Do not include as an allowed capital cost.  Allowable if the cost is less than 50% of an equivalent new asset: an identical item, or a similar one, if the original is no longer available, during the production year.</t>
  </si>
  <si>
    <t xml:space="preserve">Reclamation  </t>
  </si>
  <si>
    <t>Add Line 5098 to Line 5125. Enter into Line 5017 on Coal 5.</t>
  </si>
  <si>
    <t>Add Lines 5127 to 5135.</t>
  </si>
  <si>
    <t>Add Lines 5137 to 5139.</t>
  </si>
  <si>
    <t>Line 5136 + Line 5140. Enter into Line 5020 on Coal 5.</t>
  </si>
  <si>
    <t>COAL 5c</t>
  </si>
  <si>
    <t>Line 5145 + Line 5150</t>
  </si>
  <si>
    <t>Line 5152 + Line 5153 + Line 5154</t>
  </si>
  <si>
    <t>Net revenue (positive) or loss (negative) for the production year. Line 5151 + Line 5155</t>
  </si>
  <si>
    <t>Line 5148 + Line 5156</t>
  </si>
  <si>
    <t>10 % of the net mid-balance. Line 5157 x 0.10</t>
  </si>
  <si>
    <t>Line 5157 + Line 5159</t>
  </si>
  <si>
    <t>COAL 5 REPORTING INSTRUCTIONS</t>
  </si>
  <si>
    <t xml:space="preserve">BITUMINOUS COAL </t>
  </si>
  <si>
    <t xml:space="preserve"> ANNUAL PRODUCTION REPORT </t>
  </si>
  <si>
    <t>Page…2</t>
  </si>
  <si>
    <t>Royalty Paid</t>
  </si>
  <si>
    <t>Total Royalty Payable</t>
  </si>
  <si>
    <t>Over/(Under) Payment</t>
  </si>
  <si>
    <t>Total tonnes Sold</t>
  </si>
  <si>
    <t>Rate per Metric tonne</t>
  </si>
  <si>
    <t>Price($/Tonne)</t>
  </si>
  <si>
    <t>Total Revenue</t>
  </si>
  <si>
    <t>Total Other Net Proceeds and Recoveries</t>
  </si>
  <si>
    <t>Total Transportation Costs</t>
  </si>
  <si>
    <t>Line 5015. Other Net Proceeds and Recoveries</t>
  </si>
  <si>
    <t>Line 5005. Total Revenue at Point of Sale</t>
  </si>
  <si>
    <t>Line 5017 - Allowed direct operating costs</t>
  </si>
  <si>
    <t>Mine Employee Salaries, Wages and Wage Benefits</t>
  </si>
  <si>
    <t>Mine Employee Travel and Relocation</t>
  </si>
  <si>
    <t>Contract Labour</t>
  </si>
  <si>
    <t>Safety Equipment and Training</t>
  </si>
  <si>
    <t>Purchased Fuel</t>
  </si>
  <si>
    <t>Materials and Supplies</t>
  </si>
  <si>
    <t>Reclamation Expenditures</t>
  </si>
  <si>
    <t>Rent or Lease Payments</t>
  </si>
  <si>
    <t>Property Insurance</t>
  </si>
  <si>
    <t>Municipal Taxes</t>
  </si>
  <si>
    <t>Mineral Rights/Surface Lease Rentals</t>
  </si>
  <si>
    <t>Allowed Capital Costs, Less than $1,000</t>
  </si>
  <si>
    <t>Repairs and Maintenance</t>
  </si>
  <si>
    <t>Total Operating Costs</t>
  </si>
  <si>
    <t>Leased Equipment</t>
  </si>
  <si>
    <t>Demurrage Payable</t>
  </si>
  <si>
    <t>Total Allowed Direct Operating Costs</t>
  </si>
  <si>
    <t>Line 5020 - Allowed Capital Costs</t>
  </si>
  <si>
    <t>Property, Plant and Equipment</t>
  </si>
  <si>
    <t>Construction, Assembly and Installation</t>
  </si>
  <si>
    <t>Third Party Construction</t>
  </si>
  <si>
    <t>Required Municipal/Regional Improvements</t>
  </si>
  <si>
    <t>Exploratory Drilling</t>
  </si>
  <si>
    <t>Salaries and Wages for Capital Projects</t>
  </si>
  <si>
    <t>Total Capital Costs</t>
  </si>
  <si>
    <t>Credits/Discounts Received</t>
  </si>
  <si>
    <t>Economic Assistance</t>
  </si>
  <si>
    <t>Total Allowed Capital Costs</t>
  </si>
  <si>
    <t>Opening Balance</t>
  </si>
  <si>
    <t>Other Net Proceeds</t>
  </si>
  <si>
    <t>First-Tier Royalty</t>
  </si>
  <si>
    <t>Total Allowed Project Costs</t>
  </si>
  <si>
    <t>Net Revenue or (loss), for the Production Year</t>
  </si>
  <si>
    <t>Net Mid-Balance</t>
  </si>
  <si>
    <t>Return Allowance</t>
  </si>
  <si>
    <t>Closing Balance</t>
  </si>
  <si>
    <t>Position Held</t>
  </si>
  <si>
    <t>Final Balance ($)</t>
  </si>
  <si>
    <t>Prior Year adj ($)</t>
  </si>
  <si>
    <t>Despatch Receivable</t>
  </si>
  <si>
    <t>Other Insurance</t>
  </si>
  <si>
    <t>Capital Assets and Disposal Proceeds</t>
  </si>
  <si>
    <t>First-Tier</t>
  </si>
  <si>
    <t>Second-Tier</t>
  </si>
  <si>
    <t>Previous Year ($)</t>
  </si>
  <si>
    <t>Final Balance</t>
  </si>
  <si>
    <t>Line 5006. Itemized Transportation Costs</t>
  </si>
  <si>
    <t xml:space="preserve"> List any other net change in unpaid items.</t>
  </si>
  <si>
    <t xml:space="preserve"> Enter any other cash production costs per attached Statement of Commodities</t>
  </si>
  <si>
    <t>Form Id</t>
  </si>
  <si>
    <t xml:space="preserve">Vesrsion </t>
  </si>
  <si>
    <t>CMDBITANULPRDRPT</t>
  </si>
  <si>
    <t>The mine activity ID as reference in the mine confirmation letter.</t>
  </si>
  <si>
    <t>The  total cost to transport the coal to the point of sale.  From Line 5087 of 5a.</t>
  </si>
  <si>
    <r>
      <t>The coal mine royalty activity ID registered with Alberta Energy as reference in the mine confirmation letter.  The identification of the mine consists of the Royalty Type (BIT) and the Activity ID (</t>
    </r>
    <r>
      <rPr>
        <sz val="10"/>
        <color rgb="FFFF0000"/>
        <rFont val="Arial"/>
        <family val="2"/>
      </rPr>
      <t>EDMONTON</t>
    </r>
    <r>
      <rPr>
        <sz val="10"/>
        <rFont val="Arial"/>
        <family val="2"/>
      </rPr>
      <t>).  Only EDMONTON is required to be entered in this field.</t>
    </r>
  </si>
  <si>
    <t>Name of the person or company name that is the primary royalty client.</t>
  </si>
  <si>
    <t>Estimated Date of Project Payback, if Mine has an Outstanding Balance</t>
  </si>
  <si>
    <t>BITUMINOUS COAL YEAR - title page</t>
  </si>
  <si>
    <t>When you enter the Activity ID, Royalty Client and Production Year - this information will auto populate the Coal 5 and Schedules 5a/5b/5c tabs</t>
  </si>
  <si>
    <t>*</t>
  </si>
  <si>
    <r>
      <rPr>
        <sz val="10"/>
        <color rgb="FFFF0000"/>
        <rFont val="Arial"/>
        <family val="2"/>
      </rPr>
      <t xml:space="preserve">*  </t>
    </r>
    <r>
      <rPr>
        <sz val="10"/>
        <rFont val="Arial"/>
        <family val="2"/>
      </rPr>
      <t xml:space="preserve">PRE-PAYOUT
</t>
    </r>
    <r>
      <rPr>
        <i/>
        <sz val="10"/>
        <rFont val="Arial"/>
        <family val="2"/>
      </rPr>
      <t>(select YES/NO)</t>
    </r>
  </si>
  <si>
    <t>For mines that have or have not achieved payback (are still in pre-payout status), you must select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</si>
</sst>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0.00&quot;_-;_-@_-"/>
    <numFmt numFmtId="165" formatCode="_-&quot;$&quot;* #,##0.00_-;\-&quot;$&quot;* #,##0.00_-;_-&quot;$&quot;* &quot;0.00&quot;_-;_-@_-"/>
    <numFmt numFmtId="166" formatCode="&quot;$&quot;#,##0.00"/>
    <numFmt numFmtId="167" formatCode="_-* #,##0_-;\-* #,##0_-;_-* &quot;-&quot;??_-;_-@_-"/>
    <numFmt numFmtId="168" formatCode="_-&quot;$&quot;* #,##0.00_-;\-&quot;$&quot;* #,##0.00_-;_-&quot;$&quot;* &quot;0.00&quot;??_-;_-@_-"/>
    <numFmt numFmtId="169" formatCode="[$-F800]dddd\,\ mmmm\ dd\,\ yyyy"/>
    <numFmt numFmtId="170" formatCode="_-&quot;$&quot;* #,##0_-;&quot;$&quot;* \(#,##0\)_-;_-&quot;$&quot;* &quot;0.00&quot;_-;_-@_-"/>
    <numFmt numFmtId="171" formatCode="_-&quot;$&quot;* #,##0_-;&quot;$&quot;* \(#,##0\)_-;_-&quot;$&quot;* &quot;0&quot;_-;_-@_-"/>
    <numFmt numFmtId="172" formatCode="_-&quot;$&quot;* #,##0_-;\-&quot;$&quot;* #,##0_-;_-&quot;$&quot;* &quot;0.00&quot;??_-;_-@_-"/>
    <numFmt numFmtId="173" formatCode="_-&quot;$&quot;* #,##0_-;\-&quot;$&quot;* #,##0_-;_-&quot;$&quot;* &quot;0.00&quot;_-;_-@_-"/>
    <numFmt numFmtId="174" formatCode="#,##0_ ;\-#,##0\ "/>
    <numFmt numFmtId="175" formatCode="[&lt;=9999999]###\-####;###\-###\-####"/>
    <numFmt numFmtId="176" formatCode="#,##0.000_ ;\-#,##0.000\ "/>
  </numFmts>
  <fonts count="50">
    <font>
      <sz val="12"/>
      <name val="Times New Roman"/>
    </font>
    <font>
      <sz val="11"/>
      <color theme="1"/>
      <name val="Arial"/>
      <family val="2"/>
    </font>
    <font>
      <sz val="10"/>
      <color theme="1"/>
      <name val="Arial"/>
      <family val="2"/>
    </font>
    <font>
      <sz val="10"/>
      <color theme="1"/>
      <name val="Arial"/>
      <family val="2"/>
    </font>
    <font>
      <sz val="12"/>
      <name val="Times New Roman"/>
      <family val="1"/>
    </font>
    <font>
      <sz val="36"/>
      <name val="Alberta"/>
    </font>
    <font>
      <b/>
      <sz val="14"/>
      <name val="Times New Roman"/>
      <family val="1"/>
    </font>
    <font>
      <b/>
      <sz val="11"/>
      <name val="Times New Roman"/>
      <family val="1"/>
    </font>
    <font>
      <sz val="11"/>
      <name val="Times New Roman"/>
      <family val="1"/>
    </font>
    <font>
      <sz val="10"/>
      <name val="Arial"/>
      <family val="2"/>
    </font>
    <font>
      <b/>
      <sz val="10"/>
      <name val="Arial"/>
      <family val="2"/>
    </font>
    <font>
      <b/>
      <sz val="12"/>
      <name val="Times New Roman"/>
      <family val="1"/>
    </font>
    <font>
      <sz val="12"/>
      <name val="Times New Roman"/>
      <family val="1"/>
    </font>
    <font>
      <sz val="10"/>
      <color theme="1"/>
      <name val="Arial"/>
      <family val="2"/>
    </font>
    <font>
      <sz val="11"/>
      <name val="Arial"/>
      <family val="2"/>
    </font>
    <font>
      <sz val="11"/>
      <color theme="1"/>
      <name val="Arial"/>
      <family val="2"/>
    </font>
    <font>
      <sz val="12"/>
      <name val="Arial"/>
      <family val="2"/>
    </font>
    <font>
      <sz val="8"/>
      <color theme="1"/>
      <name val="Arial"/>
      <family val="2"/>
    </font>
    <font>
      <sz val="8"/>
      <name val="Arial"/>
      <family val="2"/>
    </font>
    <font>
      <sz val="12"/>
      <color theme="1"/>
      <name val="Arial"/>
      <family val="2"/>
    </font>
    <font>
      <b/>
      <sz val="12"/>
      <name val="Arial"/>
      <family val="2"/>
    </font>
    <font>
      <sz val="8"/>
      <color theme="1" tint="0.499984740745262"/>
      <name val="Arial"/>
      <family val="2"/>
    </font>
    <font>
      <b/>
      <sz val="11"/>
      <name val="Arial"/>
      <family val="2"/>
    </font>
    <font>
      <sz val="10"/>
      <color theme="1" tint="0.499984740745262"/>
      <name val="Arial"/>
      <family val="2"/>
    </font>
    <font>
      <b/>
      <sz val="8"/>
      <color theme="1"/>
      <name val="Arial"/>
      <family val="2"/>
    </font>
    <font>
      <b/>
      <sz val="8"/>
      <name val="Arial"/>
      <family val="2"/>
    </font>
    <font>
      <sz val="9"/>
      <name val="Arial"/>
      <family val="2"/>
    </font>
    <font>
      <sz val="11"/>
      <color theme="1" tint="0.499984740745262"/>
      <name val="Arial"/>
      <family val="2"/>
    </font>
    <font>
      <sz val="12"/>
      <color theme="1" tint="0.499984740745262"/>
      <name val="Arial"/>
      <family val="2"/>
    </font>
    <font>
      <b/>
      <sz val="16"/>
      <name val="Arial"/>
      <family val="2"/>
    </font>
    <font>
      <sz val="36"/>
      <name val="Arial"/>
      <family val="2"/>
    </font>
    <font>
      <b/>
      <sz val="14"/>
      <name val="Arial"/>
      <family val="2"/>
    </font>
    <font>
      <sz val="11"/>
      <color theme="1" tint="0.499984740745262"/>
      <name val="Times New Roman"/>
      <family val="1"/>
    </font>
    <font>
      <b/>
      <sz val="10"/>
      <color theme="1"/>
      <name val="Arial"/>
      <family val="2"/>
    </font>
    <font>
      <sz val="11"/>
      <color theme="1"/>
      <name val="Times New Roman"/>
      <family val="1"/>
    </font>
    <font>
      <b/>
      <sz val="11"/>
      <color theme="1"/>
      <name val="Arial"/>
      <family val="2"/>
    </font>
    <font>
      <u/>
      <sz val="11"/>
      <color theme="1"/>
      <name val="Arial"/>
      <family val="2"/>
    </font>
    <font>
      <sz val="12"/>
      <color theme="1"/>
      <name val="Times New Roman"/>
      <family val="1"/>
    </font>
    <font>
      <sz val="16"/>
      <name val="Arial"/>
      <family val="2"/>
    </font>
    <font>
      <b/>
      <u/>
      <sz val="10"/>
      <name val="Arial"/>
      <family val="2"/>
    </font>
    <font>
      <sz val="11"/>
      <color rgb="FFFF0000"/>
      <name val="Arial"/>
      <family val="2"/>
    </font>
    <font>
      <i/>
      <sz val="10"/>
      <name val="Arial"/>
      <family val="2"/>
    </font>
    <font>
      <sz val="12"/>
      <color rgb="FFFF0000"/>
      <name val="Arial"/>
      <family val="2"/>
    </font>
    <font>
      <i/>
      <sz val="11"/>
      <name val="Arial"/>
      <family val="2"/>
    </font>
    <font>
      <i/>
      <sz val="9"/>
      <name val="Arial"/>
      <family val="2"/>
    </font>
    <font>
      <sz val="10"/>
      <name val="Times New Roman"/>
      <family val="1"/>
    </font>
    <font>
      <sz val="9"/>
      <name val="Times New Roman"/>
      <family val="1"/>
    </font>
    <font>
      <b/>
      <sz val="9"/>
      <name val="Arial"/>
      <family val="2"/>
    </font>
    <font>
      <u/>
      <sz val="11"/>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double">
        <color indexed="64"/>
      </bottom>
      <diagonal/>
    </border>
    <border>
      <left style="double">
        <color rgb="FFFF0000"/>
      </left>
      <right/>
      <top/>
      <bottom style="double">
        <color rgb="FFFF0000"/>
      </bottom>
      <diagonal/>
    </border>
    <border>
      <left/>
      <right style="double">
        <color rgb="FFFF0000"/>
      </right>
      <top/>
      <bottom style="double">
        <color rgb="FFFF0000"/>
      </bottom>
      <diagonal/>
    </border>
    <border>
      <left style="double">
        <color rgb="FFFF0000"/>
      </left>
      <right/>
      <top/>
      <bottom/>
      <diagonal/>
    </border>
    <border>
      <left/>
      <right style="double">
        <color rgb="FFFF000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2">
    <xf numFmtId="0" fontId="0" fillId="0" borderId="0"/>
    <xf numFmtId="43" fontId="4" fillId="0" borderId="0" applyFont="0" applyFill="0" applyBorder="0" applyAlignment="0" applyProtection="0"/>
    <xf numFmtId="44" fontId="4"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cellStyleXfs>
  <cellXfs count="433">
    <xf numFmtId="0" fontId="0" fillId="0" borderId="0" xfId="0"/>
    <xf numFmtId="0" fontId="14" fillId="2" borderId="0" xfId="0" applyFont="1" applyFill="1"/>
    <xf numFmtId="0" fontId="14" fillId="2" borderId="0" xfId="0" applyFont="1" applyFill="1" applyBorder="1" applyAlignment="1" applyProtection="1">
      <alignment horizontal="left" indent="1"/>
    </xf>
    <xf numFmtId="0" fontId="9" fillId="2" borderId="0" xfId="0" applyFont="1" applyFill="1" applyProtection="1"/>
    <xf numFmtId="0" fontId="14" fillId="2" borderId="0" xfId="0" applyFont="1" applyFill="1" applyBorder="1" applyProtection="1"/>
    <xf numFmtId="0" fontId="14" fillId="2" borderId="0" xfId="0" applyFont="1" applyFill="1" applyBorder="1"/>
    <xf numFmtId="0" fontId="20" fillId="2" borderId="0" xfId="0" applyFont="1" applyFill="1"/>
    <xf numFmtId="0" fontId="14" fillId="2" borderId="0" xfId="0" applyFont="1" applyFill="1" applyBorder="1" applyAlignment="1" applyProtection="1">
      <alignment horizontal="center"/>
    </xf>
    <xf numFmtId="0" fontId="14" fillId="2" borderId="4" xfId="0" applyFont="1" applyFill="1" applyBorder="1" applyAlignment="1">
      <alignment vertical="center"/>
    </xf>
    <xf numFmtId="0" fontId="14" fillId="2" borderId="0" xfId="0" applyFont="1" applyFill="1" applyAlignment="1">
      <alignment vertical="center"/>
    </xf>
    <xf numFmtId="0" fontId="15" fillId="2" borderId="0" xfId="0" applyFont="1" applyFill="1" applyBorder="1" applyAlignment="1" applyProtection="1">
      <alignment horizontal="left" wrapText="1"/>
      <protection locked="0"/>
    </xf>
    <xf numFmtId="0" fontId="14" fillId="2" borderId="0" xfId="0" applyFont="1" applyFill="1" applyBorder="1" applyAlignment="1" applyProtection="1">
      <alignment horizontal="left"/>
      <protection locked="0"/>
    </xf>
    <xf numFmtId="0" fontId="14" fillId="2" borderId="0" xfId="0" applyFont="1" applyFill="1" applyBorder="1" applyAlignment="1">
      <alignment vertical="center"/>
    </xf>
    <xf numFmtId="0" fontId="38" fillId="2" borderId="4" xfId="0" applyFont="1" applyFill="1" applyBorder="1" applyAlignment="1">
      <alignment horizontal="right" vertical="center"/>
    </xf>
    <xf numFmtId="0" fontId="14" fillId="2" borderId="0" xfId="0" applyFont="1" applyFill="1" applyBorder="1" applyAlignment="1">
      <alignment horizontal="right" vertical="top"/>
    </xf>
    <xf numFmtId="0" fontId="9" fillId="2" borderId="0" xfId="0" applyFont="1" applyFill="1" applyAlignment="1">
      <alignment vertical="top" wrapText="1"/>
    </xf>
    <xf numFmtId="0" fontId="14" fillId="2" borderId="0" xfId="0" applyFont="1" applyFill="1" applyAlignment="1">
      <alignment horizontal="left" indent="1"/>
    </xf>
    <xf numFmtId="173" fontId="14" fillId="2" borderId="1" xfId="0" applyNumberFormat="1" applyFont="1" applyFill="1" applyBorder="1" applyAlignment="1" applyProtection="1"/>
    <xf numFmtId="0" fontId="9" fillId="2" borderId="0" xfId="0" applyNumberFormat="1" applyFont="1" applyFill="1" applyBorder="1" applyAlignment="1" applyProtection="1">
      <alignment horizontal="left"/>
    </xf>
    <xf numFmtId="0" fontId="9" fillId="2" borderId="0" xfId="0" applyFont="1" applyFill="1" applyBorder="1" applyProtection="1"/>
    <xf numFmtId="171" fontId="14" fillId="2" borderId="16" xfId="0" applyNumberFormat="1" applyFont="1" applyFill="1" applyBorder="1" applyAlignment="1" applyProtection="1">
      <alignment horizontal="center"/>
    </xf>
    <xf numFmtId="0" fontId="9" fillId="2" borderId="17" xfId="0" applyFont="1" applyFill="1" applyBorder="1" applyAlignment="1" applyProtection="1"/>
    <xf numFmtId="0" fontId="16" fillId="0" borderId="0" xfId="0" applyFont="1" applyBorder="1"/>
    <xf numFmtId="0" fontId="41" fillId="2" borderId="0" xfId="0" applyFont="1" applyFill="1" applyBorder="1" applyAlignment="1" applyProtection="1">
      <alignment vertical="top" wrapText="1"/>
    </xf>
    <xf numFmtId="0" fontId="10" fillId="2" borderId="0" xfId="0" applyFont="1" applyFill="1" applyBorder="1" applyAlignment="1" applyProtection="1"/>
    <xf numFmtId="0" fontId="9" fillId="2" borderId="0" xfId="0" applyFont="1" applyFill="1" applyBorder="1" applyAlignment="1" applyProtection="1">
      <alignment horizontal="left"/>
    </xf>
    <xf numFmtId="0" fontId="9" fillId="2" borderId="0" xfId="0" applyFont="1" applyFill="1" applyBorder="1" applyAlignment="1" applyProtection="1"/>
    <xf numFmtId="0" fontId="9" fillId="2" borderId="0" xfId="0" applyFont="1" applyFill="1" applyBorder="1" applyAlignment="1" applyProtection="1">
      <alignment vertical="center" wrapText="1"/>
    </xf>
    <xf numFmtId="0" fontId="41" fillId="2" borderId="0" xfId="0" applyFont="1" applyFill="1" applyBorder="1" applyAlignment="1" applyProtection="1">
      <alignment vertical="top"/>
    </xf>
    <xf numFmtId="0" fontId="10" fillId="2" borderId="0" xfId="0" applyFont="1" applyFill="1" applyBorder="1" applyProtection="1"/>
    <xf numFmtId="0" fontId="9" fillId="2" borderId="0" xfId="0" applyFont="1" applyFill="1" applyBorder="1" applyAlignment="1" applyProtection="1">
      <protection locked="0"/>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top"/>
    </xf>
    <xf numFmtId="0" fontId="9" fillId="2" borderId="0" xfId="0" applyFont="1" applyFill="1" applyBorder="1" applyAlignment="1" applyProtection="1">
      <alignment horizontal="left" wrapText="1"/>
    </xf>
    <xf numFmtId="0" fontId="9" fillId="2" borderId="0" xfId="0" applyFont="1" applyFill="1" applyBorder="1" applyAlignment="1" applyProtection="1">
      <alignment vertical="top" wrapText="1"/>
    </xf>
    <xf numFmtId="0" fontId="9" fillId="0" borderId="0" xfId="0" applyFont="1" applyBorder="1" applyProtection="1"/>
    <xf numFmtId="0" fontId="41" fillId="2" borderId="0" xfId="0" applyFont="1" applyFill="1" applyBorder="1" applyAlignment="1" applyProtection="1"/>
    <xf numFmtId="0" fontId="45" fillId="2" borderId="0" xfId="0" applyFont="1" applyFill="1" applyBorder="1"/>
    <xf numFmtId="0" fontId="9" fillId="2" borderId="0" xfId="0" applyFont="1" applyFill="1" applyBorder="1" applyAlignment="1" applyProtection="1">
      <alignment wrapText="1"/>
    </xf>
    <xf numFmtId="0" fontId="5" fillId="2" borderId="0" xfId="0" applyFont="1" applyFill="1" applyAlignment="1" applyProtection="1">
      <protection locked="0"/>
    </xf>
    <xf numFmtId="0" fontId="0" fillId="2" borderId="0" xfId="0" applyFill="1" applyProtection="1">
      <protection locked="0"/>
    </xf>
    <xf numFmtId="0" fontId="0" fillId="2" borderId="0" xfId="0" applyFill="1" applyAlignment="1" applyProtection="1">
      <alignment horizontal="right"/>
      <protection locked="0"/>
    </xf>
    <xf numFmtId="0" fontId="29" fillId="2" borderId="0" xfId="0" applyFont="1" applyFill="1" applyBorder="1" applyAlignment="1" applyProtection="1">
      <protection locked="0"/>
    </xf>
    <xf numFmtId="0" fontId="0" fillId="0" borderId="0" xfId="0" applyProtection="1">
      <protection locked="0"/>
    </xf>
    <xf numFmtId="0" fontId="6" fillId="2" borderId="0" xfId="0" applyFont="1" applyFill="1" applyAlignment="1" applyProtection="1">
      <alignment horizontal="right"/>
      <protection locked="0"/>
    </xf>
    <xf numFmtId="0" fontId="14" fillId="2" borderId="0" xfId="0" applyFont="1" applyFill="1" applyAlignment="1" applyProtection="1">
      <alignment horizontal="right"/>
      <protection locked="0"/>
    </xf>
    <xf numFmtId="0" fontId="7" fillId="2" borderId="0" xfId="0" applyFont="1" applyFill="1" applyAlignment="1" applyProtection="1">
      <alignment horizontal="left"/>
      <protection locked="0"/>
    </xf>
    <xf numFmtId="0" fontId="40" fillId="2" borderId="0" xfId="5" applyFont="1" applyFill="1" applyProtection="1">
      <protection locked="0"/>
    </xf>
    <xf numFmtId="0" fontId="14" fillId="0" borderId="0" xfId="7" applyFont="1" applyAlignment="1" applyProtection="1">
      <alignment horizontal="left"/>
      <protection locked="0"/>
    </xf>
    <xf numFmtId="0" fontId="16" fillId="2" borderId="0" xfId="0" applyFont="1" applyFill="1" applyProtection="1">
      <protection locked="0"/>
    </xf>
    <xf numFmtId="0" fontId="17" fillId="2" borderId="0" xfId="0" applyFont="1" applyFill="1" applyBorder="1" applyAlignment="1" applyProtection="1">
      <alignment horizontal="left"/>
      <protection locked="0"/>
    </xf>
    <xf numFmtId="0" fontId="40" fillId="2" borderId="0" xfId="6" applyFont="1" applyFill="1" applyProtection="1">
      <protection locked="0"/>
    </xf>
    <xf numFmtId="0" fontId="9" fillId="2" borderId="0" xfId="0" applyFont="1" applyFill="1" applyProtection="1">
      <protection locked="0"/>
    </xf>
    <xf numFmtId="0" fontId="8" fillId="0" borderId="0" xfId="0" applyFont="1" applyProtection="1">
      <protection locked="0"/>
    </xf>
    <xf numFmtId="0" fontId="14" fillId="2" borderId="0" xfId="6" applyFont="1" applyFill="1" applyBorder="1" applyAlignment="1" applyProtection="1">
      <protection locked="0"/>
    </xf>
    <xf numFmtId="0" fontId="14" fillId="2" borderId="0" xfId="0" applyFont="1" applyFill="1" applyBorder="1" applyAlignment="1" applyProtection="1">
      <protection locked="0"/>
    </xf>
    <xf numFmtId="0" fontId="14" fillId="2" borderId="0" xfId="0" applyFont="1" applyFill="1" applyBorder="1" applyProtection="1">
      <protection locked="0"/>
    </xf>
    <xf numFmtId="0" fontId="16" fillId="2" borderId="0" xfId="0" applyNumberFormat="1" applyFont="1" applyFill="1" applyProtection="1">
      <protection locked="0"/>
    </xf>
    <xf numFmtId="0" fontId="16" fillId="2" borderId="0" xfId="0" applyNumberFormat="1" applyFont="1" applyFill="1" applyAlignment="1" applyProtection="1">
      <alignment horizontal="center"/>
      <protection locked="0"/>
    </xf>
    <xf numFmtId="0" fontId="19" fillId="2" borderId="0" xfId="0" applyFont="1" applyFill="1" applyAlignment="1" applyProtection="1">
      <alignment horizontal="left"/>
      <protection locked="0"/>
    </xf>
    <xf numFmtId="0" fontId="28" fillId="2" borderId="0" xfId="0" applyFont="1" applyFill="1" applyProtection="1">
      <protection locked="0"/>
    </xf>
    <xf numFmtId="0" fontId="19" fillId="2" borderId="0" xfId="0" applyNumberFormat="1" applyFont="1" applyFill="1" applyProtection="1">
      <protection locked="0"/>
    </xf>
    <xf numFmtId="0" fontId="2" fillId="2" borderId="0" xfId="0" applyNumberFormat="1" applyFont="1" applyFill="1" applyBorder="1" applyProtection="1">
      <protection locked="0"/>
    </xf>
    <xf numFmtId="0" fontId="19" fillId="2" borderId="0" xfId="0" applyNumberFormat="1" applyFont="1" applyFill="1" applyAlignment="1" applyProtection="1">
      <alignment horizontal="center"/>
      <protection locked="0"/>
    </xf>
    <xf numFmtId="0" fontId="19" fillId="2" borderId="0" xfId="0" applyFont="1" applyFill="1" applyProtection="1">
      <protection locked="0"/>
    </xf>
    <xf numFmtId="0" fontId="32" fillId="0" borderId="0" xfId="0" applyFont="1" applyProtection="1">
      <protection locked="0"/>
    </xf>
    <xf numFmtId="0" fontId="1" fillId="2" borderId="1" xfId="0" applyNumberFormat="1" applyFont="1" applyFill="1" applyBorder="1" applyAlignment="1" applyProtection="1">
      <alignment horizontal="left"/>
      <protection locked="0"/>
    </xf>
    <xf numFmtId="0" fontId="2" fillId="2" borderId="1" xfId="0" applyNumberFormat="1" applyFont="1" applyFill="1" applyBorder="1" applyProtection="1">
      <protection locked="0"/>
    </xf>
    <xf numFmtId="0" fontId="2" fillId="2" borderId="4" xfId="0" applyNumberFormat="1" applyFont="1" applyFill="1" applyBorder="1" applyProtection="1">
      <protection locked="0"/>
    </xf>
    <xf numFmtId="0" fontId="17" fillId="2" borderId="0" xfId="0" applyFont="1" applyFill="1" applyAlignment="1" applyProtection="1">
      <alignment horizontal="left"/>
      <protection locked="0"/>
    </xf>
    <xf numFmtId="0" fontId="19" fillId="2" borderId="1" xfId="0" applyFont="1" applyFill="1" applyBorder="1" applyAlignment="1" applyProtection="1">
      <alignment horizontal="center"/>
      <protection locked="0"/>
    </xf>
    <xf numFmtId="0" fontId="17" fillId="2" borderId="1" xfId="0" applyFont="1" applyFill="1" applyBorder="1" applyProtection="1">
      <protection locked="0"/>
    </xf>
    <xf numFmtId="0" fontId="19" fillId="2" borderId="5" xfId="0" applyFont="1" applyFill="1" applyBorder="1" applyAlignment="1" applyProtection="1">
      <alignment horizontal="center"/>
      <protection locked="0"/>
    </xf>
    <xf numFmtId="0" fontId="27" fillId="2" borderId="0" xfId="0" applyNumberFormat="1" applyFont="1" applyFill="1" applyBorder="1" applyAlignment="1" applyProtection="1">
      <alignment horizontal="left"/>
      <protection locked="0"/>
    </xf>
    <xf numFmtId="0" fontId="21" fillId="2" borderId="0" xfId="0" applyFont="1" applyFill="1" applyBorder="1" applyProtection="1">
      <protection locked="0"/>
    </xf>
    <xf numFmtId="0" fontId="28" fillId="2" borderId="0" xfId="0" applyNumberFormat="1" applyFont="1" applyFill="1" applyProtection="1">
      <protection locked="0"/>
    </xf>
    <xf numFmtId="0" fontId="28" fillId="2" borderId="0" xfId="0" applyFont="1" applyFill="1" applyBorder="1" applyAlignment="1" applyProtection="1">
      <alignment horizontal="center"/>
      <protection locked="0"/>
    </xf>
    <xf numFmtId="167" fontId="27" fillId="2" borderId="0" xfId="0" applyNumberFormat="1" applyFont="1" applyFill="1" applyBorder="1" applyAlignment="1" applyProtection="1">
      <alignment horizontal="right"/>
      <protection locked="0"/>
    </xf>
    <xf numFmtId="0" fontId="28" fillId="2" borderId="0" xfId="0" applyNumberFormat="1" applyFont="1" applyFill="1" applyAlignment="1" applyProtection="1">
      <alignment horizontal="center"/>
      <protection locked="0"/>
    </xf>
    <xf numFmtId="0" fontId="21" fillId="2" borderId="0" xfId="0" applyFont="1" applyFill="1" applyBorder="1" applyAlignment="1" applyProtection="1">
      <alignment horizontal="left"/>
      <protection locked="0"/>
    </xf>
    <xf numFmtId="0" fontId="28" fillId="2" borderId="0" xfId="0" applyFont="1" applyFill="1" applyAlignment="1" applyProtection="1">
      <alignment horizontal="left"/>
      <protection locked="0"/>
    </xf>
    <xf numFmtId="0" fontId="20" fillId="2" borderId="0" xfId="0" applyNumberFormat="1" applyFont="1" applyFill="1" applyBorder="1" applyProtection="1">
      <protection locked="0"/>
    </xf>
    <xf numFmtId="0" fontId="10" fillId="2" borderId="0" xfId="0" applyNumberFormat="1" applyFont="1" applyFill="1" applyBorder="1" applyProtection="1">
      <protection locked="0"/>
    </xf>
    <xf numFmtId="0" fontId="16" fillId="2" borderId="0" xfId="0" applyFont="1" applyFill="1" applyBorder="1" applyAlignment="1" applyProtection="1">
      <alignment horizontal="center"/>
      <protection locked="0"/>
    </xf>
    <xf numFmtId="0" fontId="16" fillId="2" borderId="0" xfId="0" applyFont="1" applyFill="1" applyBorder="1" applyProtection="1">
      <protection locked="0"/>
    </xf>
    <xf numFmtId="0" fontId="8" fillId="2" borderId="0" xfId="0" applyFont="1" applyFill="1" applyProtection="1">
      <protection locked="0"/>
    </xf>
    <xf numFmtId="0" fontId="10" fillId="2" borderId="0" xfId="0" applyFont="1" applyFill="1" applyBorder="1" applyAlignment="1" applyProtection="1">
      <alignment horizontal="center"/>
      <protection locked="0"/>
    </xf>
    <xf numFmtId="0" fontId="13" fillId="2" borderId="0" xfId="0" applyFont="1" applyFill="1" applyAlignment="1" applyProtection="1">
      <alignment horizontal="left"/>
      <protection locked="0"/>
    </xf>
    <xf numFmtId="0" fontId="14" fillId="2" borderId="1" xfId="0" applyNumberFormat="1" applyFont="1" applyFill="1" applyBorder="1" applyAlignment="1" applyProtection="1">
      <alignment horizontal="left"/>
      <protection locked="0"/>
    </xf>
    <xf numFmtId="0" fontId="9" fillId="2" borderId="1" xfId="0" applyNumberFormat="1" applyFont="1" applyFill="1" applyBorder="1" applyProtection="1">
      <protection locked="0"/>
    </xf>
    <xf numFmtId="0" fontId="9" fillId="2" borderId="0" xfId="0" applyNumberFormat="1" applyFont="1" applyFill="1" applyBorder="1" applyProtection="1">
      <protection locked="0"/>
    </xf>
    <xf numFmtId="3" fontId="19" fillId="2" borderId="0" xfId="0" applyNumberFormat="1" applyFont="1" applyFill="1" applyBorder="1" applyProtection="1">
      <protection locked="0"/>
    </xf>
    <xf numFmtId="0" fontId="9" fillId="2" borderId="0" xfId="0" applyFont="1" applyFill="1" applyBorder="1" applyAlignment="1" applyProtection="1">
      <alignment horizontal="right"/>
      <protection locked="0"/>
    </xf>
    <xf numFmtId="0" fontId="18" fillId="2" borderId="0" xfId="0" applyFont="1" applyFill="1" applyBorder="1" applyAlignment="1" applyProtection="1">
      <alignment horizontal="left"/>
      <protection locked="0"/>
    </xf>
    <xf numFmtId="0" fontId="9" fillId="0" borderId="1" xfId="0" applyNumberFormat="1" applyFont="1" applyFill="1" applyBorder="1" applyProtection="1">
      <protection locked="0"/>
    </xf>
    <xf numFmtId="0" fontId="16" fillId="2" borderId="1" xfId="0" applyFont="1" applyFill="1" applyBorder="1" applyAlignment="1" applyProtection="1">
      <alignment horizontal="center"/>
      <protection locked="0"/>
    </xf>
    <xf numFmtId="0" fontId="19" fillId="2" borderId="0" xfId="0" applyFont="1" applyFill="1" applyBorder="1" applyProtection="1">
      <protection locked="0"/>
    </xf>
    <xf numFmtId="0" fontId="11" fillId="2" borderId="0" xfId="0" applyFont="1" applyFill="1" applyProtection="1">
      <protection locked="0"/>
    </xf>
    <xf numFmtId="0" fontId="11" fillId="0" borderId="0" xfId="0" applyFont="1" applyProtection="1">
      <protection locked="0"/>
    </xf>
    <xf numFmtId="0" fontId="21" fillId="2" borderId="1" xfId="0" applyFont="1" applyFill="1" applyBorder="1" applyProtection="1">
      <protection locked="0"/>
    </xf>
    <xf numFmtId="0" fontId="21" fillId="2" borderId="0" xfId="0" applyFont="1" applyFill="1" applyProtection="1">
      <protection locked="0"/>
    </xf>
    <xf numFmtId="0" fontId="16" fillId="2" borderId="5" xfId="0" applyFont="1" applyFill="1" applyBorder="1" applyAlignment="1" applyProtection="1">
      <alignment horizontal="center"/>
      <protection locked="0"/>
    </xf>
    <xf numFmtId="0" fontId="9" fillId="2" borderId="0" xfId="0" applyNumberFormat="1" applyFont="1" applyFill="1" applyBorder="1" applyAlignment="1" applyProtection="1">
      <alignment horizontal="left"/>
      <protection locked="0"/>
    </xf>
    <xf numFmtId="0" fontId="16" fillId="2" borderId="0" xfId="0" applyFont="1" applyFill="1" applyAlignment="1" applyProtection="1">
      <alignment horizontal="center"/>
      <protection locked="0"/>
    </xf>
    <xf numFmtId="0" fontId="22" fillId="2" borderId="1" xfId="0" applyNumberFormat="1" applyFont="1" applyFill="1" applyBorder="1" applyAlignment="1" applyProtection="1">
      <alignment horizontal="left"/>
      <protection locked="0"/>
    </xf>
    <xf numFmtId="38" fontId="23" fillId="2" borderId="1" xfId="0" applyNumberFormat="1" applyFont="1" applyFill="1" applyBorder="1" applyAlignment="1" applyProtection="1">
      <protection locked="0"/>
    </xf>
    <xf numFmtId="38" fontId="23" fillId="2" borderId="0" xfId="0" applyNumberFormat="1" applyFont="1" applyFill="1" applyBorder="1" applyAlignment="1" applyProtection="1">
      <protection locked="0"/>
    </xf>
    <xf numFmtId="166" fontId="9" fillId="2" borderId="0" xfId="0" applyNumberFormat="1" applyFont="1" applyFill="1" applyBorder="1" applyAlignment="1" applyProtection="1">
      <alignment horizontal="right"/>
      <protection locked="0"/>
    </xf>
    <xf numFmtId="0" fontId="24" fillId="2" borderId="0" xfId="0" applyFont="1" applyFill="1" applyBorder="1" applyAlignment="1" applyProtection="1">
      <alignment horizontal="left"/>
      <protection locked="0"/>
    </xf>
    <xf numFmtId="0" fontId="13" fillId="2" borderId="0" xfId="0" applyNumberFormat="1" applyFont="1" applyFill="1" applyBorder="1" applyProtection="1">
      <protection locked="0"/>
    </xf>
    <xf numFmtId="173" fontId="9" fillId="2" borderId="0" xfId="0" applyNumberFormat="1" applyFont="1" applyFill="1" applyBorder="1" applyProtection="1">
      <protection locked="0"/>
    </xf>
    <xf numFmtId="0" fontId="19" fillId="2" borderId="0" xfId="0" applyFont="1" applyFill="1" applyBorder="1" applyAlignment="1" applyProtection="1">
      <alignment horizontal="left"/>
      <protection locked="0"/>
    </xf>
    <xf numFmtId="0" fontId="20" fillId="2" borderId="0" xfId="0" applyNumberFormat="1" applyFont="1" applyFill="1" applyBorder="1" applyAlignment="1" applyProtection="1">
      <protection locked="0"/>
    </xf>
    <xf numFmtId="0" fontId="10" fillId="4" borderId="1" xfId="0" applyNumberFormat="1" applyFont="1" applyFill="1" applyBorder="1" applyAlignment="1" applyProtection="1">
      <alignment horizontal="right"/>
      <protection locked="0"/>
    </xf>
    <xf numFmtId="173" fontId="16" fillId="2" borderId="0" xfId="0" applyNumberFormat="1" applyFont="1" applyFill="1" applyProtection="1">
      <protection locked="0"/>
    </xf>
    <xf numFmtId="173" fontId="16" fillId="2" borderId="0" xfId="0" applyNumberFormat="1" applyFont="1" applyFill="1" applyBorder="1" applyProtection="1">
      <protection locked="0"/>
    </xf>
    <xf numFmtId="0" fontId="10" fillId="2" borderId="0" xfId="0" applyNumberFormat="1" applyFont="1" applyFill="1" applyBorder="1" applyAlignment="1" applyProtection="1">
      <alignment horizontal="left" indent="2"/>
      <protection locked="0"/>
    </xf>
    <xf numFmtId="173" fontId="13" fillId="2" borderId="0" xfId="0" applyNumberFormat="1" applyFont="1" applyFill="1" applyBorder="1" applyProtection="1">
      <protection locked="0"/>
    </xf>
    <xf numFmtId="166" fontId="9" fillId="2" borderId="0" xfId="0" applyNumberFormat="1" applyFont="1" applyFill="1" applyBorder="1" applyProtection="1">
      <protection locked="0"/>
    </xf>
    <xf numFmtId="0" fontId="14" fillId="2" borderId="0" xfId="0" applyNumberFormat="1" applyFont="1" applyFill="1" applyBorder="1" applyAlignment="1" applyProtection="1">
      <alignment horizontal="left"/>
      <protection locked="0"/>
    </xf>
    <xf numFmtId="0" fontId="18" fillId="2" borderId="0" xfId="0" applyFont="1" applyFill="1" applyBorder="1" applyAlignment="1" applyProtection="1">
      <alignment horizontal="right"/>
      <protection locked="0"/>
    </xf>
    <xf numFmtId="0" fontId="25" fillId="0" borderId="0" xfId="0" applyFont="1" applyFill="1" applyBorder="1" applyAlignment="1" applyProtection="1">
      <alignment wrapText="1"/>
      <protection locked="0"/>
    </xf>
    <xf numFmtId="0" fontId="26" fillId="2" borderId="1" xfId="0" applyNumberFormat="1" applyFont="1" applyFill="1" applyBorder="1" applyAlignment="1" applyProtection="1">
      <alignment horizontal="right"/>
      <protection locked="0"/>
    </xf>
    <xf numFmtId="0" fontId="16" fillId="2" borderId="4" xfId="0" applyFont="1" applyFill="1" applyBorder="1" applyAlignment="1" applyProtection="1">
      <alignment horizontal="center"/>
      <protection locked="0"/>
    </xf>
    <xf numFmtId="0" fontId="16" fillId="2" borderId="1" xfId="0" applyFont="1" applyFill="1" applyBorder="1" applyProtection="1">
      <protection locked="0"/>
    </xf>
    <xf numFmtId="0" fontId="16" fillId="2" borderId="9" xfId="0" applyFont="1" applyFill="1" applyBorder="1" applyAlignment="1" applyProtection="1">
      <alignment horizontal="center"/>
      <protection locked="0"/>
    </xf>
    <xf numFmtId="0" fontId="9" fillId="2" borderId="0" xfId="0" applyNumberFormat="1" applyFont="1" applyFill="1" applyBorder="1" applyAlignment="1" applyProtection="1">
      <protection locked="0"/>
    </xf>
    <xf numFmtId="0" fontId="9" fillId="2" borderId="0" xfId="0" applyFont="1" applyFill="1" applyAlignment="1" applyProtection="1">
      <alignment horizontal="right"/>
      <protection locked="0"/>
    </xf>
    <xf numFmtId="0" fontId="16" fillId="2" borderId="10" xfId="0" applyFont="1" applyFill="1" applyBorder="1" applyAlignment="1" applyProtection="1">
      <alignment horizontal="center"/>
      <protection locked="0"/>
    </xf>
    <xf numFmtId="0" fontId="14" fillId="2" borderId="1" xfId="0" applyFont="1" applyFill="1" applyBorder="1" applyAlignment="1" applyProtection="1">
      <protection locked="0"/>
    </xf>
    <xf numFmtId="0" fontId="26" fillId="2" borderId="0" xfId="0" applyFont="1" applyFill="1" applyProtection="1">
      <protection locked="0"/>
    </xf>
    <xf numFmtId="0" fontId="0" fillId="2" borderId="0" xfId="0" applyFill="1" applyAlignment="1" applyProtection="1">
      <alignment horizontal="left"/>
      <protection locked="0"/>
    </xf>
    <xf numFmtId="0" fontId="0" fillId="0" borderId="1" xfId="0" applyBorder="1" applyProtection="1">
      <protection locked="0"/>
    </xf>
    <xf numFmtId="0" fontId="14" fillId="0" borderId="0" xfId="0" applyFont="1" applyFill="1" applyBorder="1" applyAlignment="1" applyProtection="1">
      <protection locked="0"/>
    </xf>
    <xf numFmtId="0" fontId="10" fillId="4" borderId="0" xfId="0" applyNumberFormat="1" applyFont="1" applyFill="1" applyBorder="1" applyAlignment="1" applyProtection="1">
      <alignment horizontal="right"/>
      <protection locked="0"/>
    </xf>
    <xf numFmtId="173" fontId="0" fillId="2" borderId="0" xfId="0" applyNumberFormat="1" applyFill="1" applyProtection="1">
      <protection locked="0"/>
    </xf>
    <xf numFmtId="0" fontId="12" fillId="2" borderId="6" xfId="0" applyFont="1" applyFill="1" applyBorder="1" applyProtection="1">
      <protection locked="0"/>
    </xf>
    <xf numFmtId="0" fontId="12" fillId="2" borderId="0" xfId="0" applyFont="1" applyFill="1" applyBorder="1" applyProtection="1">
      <protection locked="0"/>
    </xf>
    <xf numFmtId="0" fontId="20" fillId="2" borderId="0" xfId="0" applyFont="1" applyFill="1" applyBorder="1" applyAlignment="1" applyProtection="1">
      <protection locked="0"/>
    </xf>
    <xf numFmtId="0" fontId="0" fillId="2" borderId="1" xfId="0" applyFill="1" applyBorder="1" applyProtection="1">
      <protection locked="0"/>
    </xf>
    <xf numFmtId="165" fontId="14" fillId="2" borderId="0" xfId="0" applyNumberFormat="1" applyFont="1" applyFill="1" applyBorder="1" applyAlignment="1" applyProtection="1">
      <alignment horizontal="center"/>
      <protection locked="0"/>
    </xf>
    <xf numFmtId="0" fontId="22" fillId="2" borderId="0" xfId="0" applyFont="1" applyFill="1" applyBorder="1" applyProtection="1">
      <protection locked="0"/>
    </xf>
    <xf numFmtId="0" fontId="9" fillId="2" borderId="0" xfId="0" applyFont="1" applyFill="1" applyBorder="1" applyProtection="1">
      <protection locked="0"/>
    </xf>
    <xf numFmtId="0" fontId="9" fillId="2" borderId="0" xfId="0" applyFont="1" applyFill="1" applyBorder="1" applyAlignment="1" applyProtection="1">
      <alignment horizontal="center"/>
      <protection locked="0"/>
    </xf>
    <xf numFmtId="0" fontId="17" fillId="2" borderId="0" xfId="0" applyFont="1" applyFill="1" applyBorder="1" applyAlignment="1" applyProtection="1">
      <alignment horizontal="left" wrapText="1"/>
      <protection locked="0"/>
    </xf>
    <xf numFmtId="0" fontId="9" fillId="2" borderId="0" xfId="0" applyFont="1" applyFill="1" applyBorder="1" applyAlignment="1" applyProtection="1">
      <alignment horizontal="left" indent="1"/>
      <protection locked="0"/>
    </xf>
    <xf numFmtId="0" fontId="23" fillId="2" borderId="0" xfId="0" applyNumberFormat="1" applyFont="1" applyFill="1" applyBorder="1" applyProtection="1">
      <protection locked="0"/>
    </xf>
    <xf numFmtId="0" fontId="23" fillId="2" borderId="0" xfId="0" applyFont="1" applyFill="1" applyBorder="1" applyProtection="1">
      <protection locked="0"/>
    </xf>
    <xf numFmtId="0" fontId="44" fillId="0" borderId="0" xfId="0" applyFont="1" applyFill="1" applyBorder="1" applyAlignment="1" applyProtection="1">
      <alignment horizontal="left"/>
      <protection locked="0"/>
    </xf>
    <xf numFmtId="0" fontId="43" fillId="0" borderId="0" xfId="0" applyFont="1" applyFill="1" applyBorder="1" applyAlignment="1" applyProtection="1">
      <protection locked="0"/>
    </xf>
    <xf numFmtId="0" fontId="44" fillId="0" borderId="0" xfId="0" applyFont="1" applyFill="1" applyBorder="1" applyAlignment="1" applyProtection="1">
      <protection locked="0"/>
    </xf>
    <xf numFmtId="0" fontId="14" fillId="2" borderId="0" xfId="0" applyFont="1" applyFill="1" applyBorder="1" applyAlignment="1" applyProtection="1">
      <alignment horizontal="left" indent="3"/>
      <protection locked="0"/>
    </xf>
    <xf numFmtId="0" fontId="27" fillId="2" borderId="0" xfId="0" applyNumberFormat="1" applyFont="1" applyFill="1" applyBorder="1" applyProtection="1">
      <protection locked="0"/>
    </xf>
    <xf numFmtId="0" fontId="28" fillId="2" borderId="0" xfId="0" applyFont="1" applyFill="1" applyBorder="1" applyProtection="1">
      <protection locked="0"/>
    </xf>
    <xf numFmtId="0" fontId="0" fillId="0" borderId="0" xfId="0" applyFill="1" applyProtection="1">
      <protection locked="0"/>
    </xf>
    <xf numFmtId="0" fontId="27" fillId="2" borderId="0" xfId="0" applyFont="1" applyFill="1" applyBorder="1" applyProtection="1">
      <protection locked="0"/>
    </xf>
    <xf numFmtId="0" fontId="27" fillId="2"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28" fillId="2" borderId="0" xfId="0" applyFont="1" applyFill="1" applyBorder="1" applyAlignment="1" applyProtection="1">
      <alignment horizontal="left"/>
      <protection locked="0"/>
    </xf>
    <xf numFmtId="0" fontId="26" fillId="0" borderId="0" xfId="9" applyFont="1" applyAlignment="1" applyProtection="1">
      <alignment horizontal="right"/>
      <protection locked="0"/>
    </xf>
    <xf numFmtId="0" fontId="26" fillId="2" borderId="0" xfId="0" applyFont="1" applyFill="1" applyAlignment="1" applyProtection="1">
      <alignment horizontal="left"/>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0" fontId="9" fillId="2" borderId="0" xfId="0" applyFont="1" applyFill="1" applyBorder="1" applyAlignment="1" applyProtection="1">
      <alignment horizontal="left"/>
      <protection locked="0"/>
    </xf>
    <xf numFmtId="167" fontId="15" fillId="0" borderId="4" xfId="1" applyNumberFormat="1" applyFont="1" applyFill="1" applyBorder="1" applyAlignment="1" applyProtection="1"/>
    <xf numFmtId="0" fontId="30" fillId="2" borderId="0" xfId="0" applyFont="1" applyFill="1" applyAlignment="1" applyProtection="1">
      <protection locked="0"/>
    </xf>
    <xf numFmtId="0" fontId="16" fillId="2" borderId="0" xfId="0" applyFont="1" applyFill="1" applyAlignment="1" applyProtection="1">
      <alignment horizontal="right"/>
      <protection locked="0"/>
    </xf>
    <xf numFmtId="0" fontId="18" fillId="2" borderId="0" xfId="0" applyFont="1" applyFill="1" applyProtection="1">
      <protection locked="0"/>
    </xf>
    <xf numFmtId="0" fontId="16" fillId="0" borderId="0" xfId="0" applyFont="1" applyBorder="1" applyProtection="1">
      <protection locked="0"/>
    </xf>
    <xf numFmtId="0" fontId="16" fillId="0" borderId="0" xfId="0" applyFont="1" applyProtection="1">
      <protection locked="0"/>
    </xf>
    <xf numFmtId="0" fontId="31" fillId="2" borderId="0" xfId="0" applyFont="1" applyFill="1" applyAlignment="1" applyProtection="1">
      <alignment horizontal="right"/>
      <protection locked="0"/>
    </xf>
    <xf numFmtId="0" fontId="42" fillId="2" borderId="0" xfId="0" applyFont="1" applyFill="1" applyProtection="1">
      <protection locked="0"/>
    </xf>
    <xf numFmtId="0" fontId="18" fillId="2" borderId="0" xfId="0" applyFont="1" applyFill="1" applyBorder="1" applyAlignment="1" applyProtection="1">
      <alignment horizontal="center"/>
      <protection locked="0"/>
    </xf>
    <xf numFmtId="167" fontId="14" fillId="3" borderId="1" xfId="1" applyNumberFormat="1" applyFont="1" applyFill="1" applyBorder="1" applyAlignment="1" applyProtection="1">
      <protection locked="0"/>
    </xf>
    <xf numFmtId="168" fontId="14" fillId="2" borderId="0" xfId="0" applyNumberFormat="1" applyFont="1" applyFill="1" applyBorder="1" applyAlignment="1" applyProtection="1">
      <alignment horizontal="center"/>
      <protection locked="0"/>
    </xf>
    <xf numFmtId="168" fontId="18" fillId="2" borderId="0" xfId="0" applyNumberFormat="1" applyFont="1" applyFill="1" applyBorder="1" applyAlignment="1" applyProtection="1">
      <alignment horizontal="left"/>
      <protection locked="0"/>
    </xf>
    <xf numFmtId="0" fontId="16" fillId="2" borderId="2" xfId="0" applyFont="1" applyFill="1" applyBorder="1" applyAlignment="1" applyProtection="1">
      <alignment horizontal="center"/>
      <protection locked="0"/>
    </xf>
    <xf numFmtId="0" fontId="16" fillId="2" borderId="0" xfId="0" applyFont="1" applyFill="1" applyAlignment="1" applyProtection="1">
      <protection locked="0"/>
    </xf>
    <xf numFmtId="0" fontId="14" fillId="2" borderId="1" xfId="0" applyFont="1" applyFill="1" applyBorder="1" applyProtection="1">
      <protection locked="0"/>
    </xf>
    <xf numFmtId="0" fontId="9" fillId="2" borderId="1" xfId="0" applyFont="1" applyFill="1" applyBorder="1" applyProtection="1">
      <protection locked="0"/>
    </xf>
    <xf numFmtId="0" fontId="10" fillId="2" borderId="1" xfId="0" applyFont="1" applyFill="1" applyBorder="1" applyAlignment="1" applyProtection="1">
      <alignment horizontal="right"/>
      <protection locked="0"/>
    </xf>
    <xf numFmtId="168" fontId="18" fillId="2" borderId="0" xfId="0" applyNumberFormat="1" applyFont="1" applyFill="1" applyBorder="1" applyAlignment="1" applyProtection="1">
      <alignment horizontal="center"/>
      <protection locked="0"/>
    </xf>
    <xf numFmtId="0" fontId="25" fillId="2" borderId="0" xfId="0" applyFont="1" applyFill="1" applyAlignment="1" applyProtection="1">
      <protection locked="0"/>
    </xf>
    <xf numFmtId="0" fontId="10" fillId="2" borderId="0" xfId="0" applyFont="1" applyFill="1" applyBorder="1" applyAlignment="1" applyProtection="1">
      <alignment horizontal="right"/>
      <protection locked="0"/>
    </xf>
    <xf numFmtId="171" fontId="14" fillId="2" borderId="0" xfId="0" applyNumberFormat="1" applyFont="1" applyFill="1" applyBorder="1" applyAlignment="1" applyProtection="1">
      <alignment horizontal="center"/>
      <protection locked="0"/>
    </xf>
    <xf numFmtId="0" fontId="26" fillId="2" borderId="0" xfId="0" applyFont="1" applyFill="1" applyBorder="1" applyProtection="1">
      <protection locked="0"/>
    </xf>
    <xf numFmtId="0" fontId="26" fillId="2" borderId="0" xfId="0" applyFont="1" applyFill="1" applyBorder="1" applyAlignment="1" applyProtection="1">
      <alignment horizontal="right"/>
      <protection locked="0"/>
    </xf>
    <xf numFmtId="0" fontId="26" fillId="2" borderId="0" xfId="0" applyFont="1" applyFill="1" applyAlignment="1" applyProtection="1">
      <alignment horizontal="center"/>
      <protection locked="0"/>
    </xf>
    <xf numFmtId="0" fontId="26" fillId="0" borderId="0" xfId="6" applyFont="1" applyAlignment="1" applyProtection="1">
      <alignment horizontal="right"/>
      <protection locked="0"/>
    </xf>
    <xf numFmtId="0" fontId="46" fillId="2" borderId="0" xfId="0" applyFont="1" applyFill="1" applyProtection="1">
      <protection locked="0"/>
    </xf>
    <xf numFmtId="0" fontId="26" fillId="0" borderId="0" xfId="0" applyFont="1" applyBorder="1" applyProtection="1">
      <protection locked="0"/>
    </xf>
    <xf numFmtId="0" fontId="26" fillId="0" borderId="0" xfId="0" applyFont="1" applyProtection="1">
      <protection locked="0"/>
    </xf>
    <xf numFmtId="0" fontId="14" fillId="2" borderId="0" xfId="0" applyFont="1" applyFill="1" applyProtection="1">
      <protection locked="0"/>
    </xf>
    <xf numFmtId="0" fontId="14" fillId="2" borderId="0" xfId="0" applyFont="1" applyFill="1" applyAlignment="1" applyProtection="1">
      <alignment horizontal="center"/>
      <protection locked="0"/>
    </xf>
    <xf numFmtId="0" fontId="14" fillId="2" borderId="0" xfId="0" applyFont="1" applyFill="1" applyAlignment="1" applyProtection="1">
      <alignment horizontal="left"/>
      <protection locked="0"/>
    </xf>
    <xf numFmtId="0" fontId="14" fillId="0" borderId="0" xfId="0" applyFont="1" applyBorder="1" applyProtection="1">
      <protection locked="0"/>
    </xf>
    <xf numFmtId="0" fontId="14" fillId="0" borderId="0" xfId="0" applyFont="1" applyProtection="1">
      <protection locked="0"/>
    </xf>
    <xf numFmtId="170" fontId="14" fillId="3" borderId="1" xfId="0" applyNumberFormat="1" applyFont="1" applyFill="1" applyBorder="1" applyAlignment="1" applyProtection="1">
      <alignment horizontal="left"/>
      <protection locked="0"/>
    </xf>
    <xf numFmtId="0" fontId="14" fillId="2" borderId="0" xfId="0" applyFont="1" applyFill="1" applyBorder="1" applyAlignment="1" applyProtection="1">
      <alignment horizontal="right"/>
      <protection locked="0"/>
    </xf>
    <xf numFmtId="0" fontId="14" fillId="2" borderId="1" xfId="0" applyFont="1" applyFill="1" applyBorder="1" applyAlignment="1" applyProtection="1">
      <alignment horizontal="center"/>
      <protection locked="0"/>
    </xf>
    <xf numFmtId="170" fontId="14" fillId="3" borderId="2" xfId="0" applyNumberFormat="1" applyFont="1" applyFill="1" applyBorder="1" applyAlignment="1" applyProtection="1">
      <alignment horizontal="left"/>
      <protection locked="0"/>
    </xf>
    <xf numFmtId="3" fontId="14" fillId="2" borderId="1" xfId="0" applyNumberFormat="1" applyFont="1" applyFill="1" applyBorder="1" applyProtection="1">
      <protection locked="0"/>
    </xf>
    <xf numFmtId="0" fontId="14" fillId="2" borderId="1" xfId="0" applyFont="1" applyFill="1" applyBorder="1" applyAlignment="1" applyProtection="1">
      <alignment horizontal="right"/>
      <protection locked="0"/>
    </xf>
    <xf numFmtId="0" fontId="25" fillId="2" borderId="0" xfId="0" applyFont="1" applyFill="1" applyProtection="1">
      <protection locked="0"/>
    </xf>
    <xf numFmtId="170" fontId="14" fillId="3" borderId="1" xfId="0" applyNumberFormat="1" applyFont="1" applyFill="1" applyBorder="1" applyAlignment="1" applyProtection="1">
      <alignment horizontal="center"/>
      <protection locked="0"/>
    </xf>
    <xf numFmtId="0" fontId="14" fillId="2" borderId="3" xfId="0" applyFont="1" applyFill="1" applyBorder="1" applyProtection="1">
      <protection locked="0"/>
    </xf>
    <xf numFmtId="168" fontId="18" fillId="2" borderId="0" xfId="0" applyNumberFormat="1" applyFont="1" applyFill="1" applyBorder="1" applyAlignment="1" applyProtection="1">
      <protection locked="0"/>
    </xf>
    <xf numFmtId="0" fontId="16" fillId="0" borderId="0" xfId="0" applyFont="1" applyAlignment="1" applyProtection="1">
      <alignment horizontal="center"/>
      <protection locked="0"/>
    </xf>
    <xf numFmtId="0" fontId="18" fillId="0" borderId="0" xfId="0" applyFont="1" applyProtection="1">
      <protection locked="0"/>
    </xf>
    <xf numFmtId="0" fontId="26" fillId="0" borderId="0" xfId="0" applyFont="1" applyAlignment="1" applyProtection="1">
      <alignment horizontal="center"/>
      <protection locked="0"/>
    </xf>
    <xf numFmtId="42" fontId="14" fillId="0" borderId="1" xfId="0" applyNumberFormat="1" applyFont="1" applyFill="1" applyBorder="1" applyAlignment="1" applyProtection="1">
      <alignment horizontal="left"/>
    </xf>
    <xf numFmtId="170" fontId="14" fillId="0" borderId="1" xfId="0" applyNumberFormat="1" applyFont="1" applyFill="1" applyBorder="1" applyAlignment="1" applyProtection="1">
      <alignment horizontal="right"/>
    </xf>
    <xf numFmtId="170" fontId="14" fillId="0" borderId="2" xfId="0" applyNumberFormat="1" applyFont="1" applyFill="1" applyBorder="1" applyAlignment="1" applyProtection="1">
      <alignment horizontal="right"/>
    </xf>
    <xf numFmtId="170" fontId="14" fillId="0" borderId="5" xfId="0" applyNumberFormat="1" applyFont="1" applyFill="1" applyBorder="1" applyAlignment="1" applyProtection="1">
      <alignment horizontal="right"/>
    </xf>
    <xf numFmtId="0" fontId="0" fillId="2" borderId="0" xfId="0" applyFill="1" applyBorder="1" applyProtection="1">
      <protection locked="0"/>
    </xf>
    <xf numFmtId="0" fontId="30" fillId="2" borderId="0" xfId="0" applyFont="1" applyFill="1" applyBorder="1" applyAlignment="1" applyProtection="1">
      <protection locked="0"/>
    </xf>
    <xf numFmtId="0" fontId="16" fillId="2" borderId="0" xfId="0" applyFont="1" applyFill="1" applyBorder="1" applyAlignment="1" applyProtection="1">
      <alignment horizontal="right"/>
      <protection locked="0"/>
    </xf>
    <xf numFmtId="0" fontId="0" fillId="0" borderId="0" xfId="0" applyBorder="1" applyProtection="1">
      <protection locked="0"/>
    </xf>
    <xf numFmtId="0" fontId="31" fillId="2" borderId="0" xfId="0"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18" fillId="2" borderId="0" xfId="0" applyFont="1" applyFill="1" applyBorder="1" applyProtection="1">
      <protection locked="0"/>
    </xf>
    <xf numFmtId="170" fontId="14" fillId="3" borderId="1" xfId="0" applyNumberFormat="1" applyFont="1" applyFill="1" applyBorder="1" applyAlignment="1" applyProtection="1">
      <alignment horizontal="right"/>
      <protection locked="0"/>
    </xf>
    <xf numFmtId="170" fontId="14" fillId="3" borderId="2" xfId="0" applyNumberFormat="1" applyFont="1" applyFill="1" applyBorder="1" applyAlignment="1" applyProtection="1">
      <alignment horizontal="right"/>
      <protection locked="0"/>
    </xf>
    <xf numFmtId="170" fontId="0" fillId="2" borderId="0" xfId="0" applyNumberFormat="1" applyFill="1" applyBorder="1" applyProtection="1">
      <protection locked="0"/>
    </xf>
    <xf numFmtId="168" fontId="14" fillId="2" borderId="0" xfId="0" applyNumberFormat="1" applyFont="1" applyFill="1" applyBorder="1" applyAlignment="1" applyProtection="1">
      <alignment horizontal="right"/>
      <protection locked="0"/>
    </xf>
    <xf numFmtId="0" fontId="25" fillId="2" borderId="0" xfId="0" applyFont="1" applyFill="1" applyBorder="1" applyProtection="1">
      <protection locked="0"/>
    </xf>
    <xf numFmtId="172" fontId="14" fillId="2" borderId="0" xfId="0" applyNumberFormat="1" applyFont="1" applyFill="1" applyBorder="1" applyProtection="1">
      <protection locked="0"/>
    </xf>
    <xf numFmtId="170" fontId="14" fillId="2" borderId="0" xfId="0" applyNumberFormat="1" applyFont="1" applyFill="1" applyBorder="1" applyAlignment="1" applyProtection="1">
      <alignment horizontal="right"/>
      <protection locked="0"/>
    </xf>
    <xf numFmtId="0" fontId="26" fillId="0" borderId="0" xfId="6" applyFont="1" applyBorder="1" applyAlignment="1" applyProtection="1">
      <alignment horizontal="right"/>
      <protection locked="0"/>
    </xf>
    <xf numFmtId="170" fontId="14" fillId="3" borderId="1" xfId="0" applyNumberFormat="1" applyFont="1" applyFill="1" applyBorder="1" applyProtection="1">
      <protection locked="0"/>
    </xf>
    <xf numFmtId="170" fontId="14" fillId="3" borderId="2" xfId="0" applyNumberFormat="1" applyFont="1" applyFill="1" applyBorder="1" applyProtection="1">
      <protection locked="0"/>
    </xf>
    <xf numFmtId="0" fontId="10" fillId="2" borderId="0" xfId="0" applyFont="1" applyFill="1" applyBorder="1" applyAlignment="1" applyProtection="1">
      <alignment horizontal="left" indent="3"/>
      <protection locked="0"/>
    </xf>
    <xf numFmtId="168" fontId="14" fillId="2" borderId="0" xfId="0" applyNumberFormat="1" applyFont="1" applyFill="1" applyBorder="1" applyProtection="1">
      <protection locked="0"/>
    </xf>
    <xf numFmtId="172" fontId="9" fillId="2" borderId="0" xfId="0" applyNumberFormat="1" applyFont="1" applyFill="1" applyBorder="1" applyProtection="1">
      <protection locked="0"/>
    </xf>
    <xf numFmtId="0" fontId="0" fillId="0" borderId="0" xfId="0" applyFill="1" applyBorder="1" applyProtection="1">
      <protection locked="0"/>
    </xf>
    <xf numFmtId="170" fontId="14" fillId="2" borderId="2" xfId="0" applyNumberFormat="1" applyFont="1" applyFill="1" applyBorder="1" applyProtection="1"/>
    <xf numFmtId="170" fontId="14" fillId="2" borderId="1" xfId="0" applyNumberFormat="1" applyFont="1" applyFill="1" applyBorder="1" applyProtection="1"/>
    <xf numFmtId="170" fontId="14" fillId="0" borderId="2" xfId="0" applyNumberFormat="1" applyFont="1" applyFill="1" applyBorder="1" applyProtection="1"/>
    <xf numFmtId="0" fontId="0" fillId="0" borderId="0" xfId="0" applyBorder="1"/>
    <xf numFmtId="0" fontId="4" fillId="2" borderId="0" xfId="0" applyFont="1" applyFill="1" applyProtection="1">
      <protection locked="0"/>
    </xf>
    <xf numFmtId="0" fontId="7" fillId="2" borderId="0" xfId="0" applyFont="1" applyFill="1" applyAlignment="1" applyProtection="1">
      <alignment horizontal="right"/>
      <protection locked="0"/>
    </xf>
    <xf numFmtId="0" fontId="14" fillId="2" borderId="0" xfId="0" applyFont="1" applyFill="1" applyBorder="1" applyAlignment="1" applyProtection="1">
      <alignment horizontal="left" indent="1"/>
      <protection locked="0"/>
    </xf>
    <xf numFmtId="0" fontId="8" fillId="0" borderId="0" xfId="0" applyFont="1" applyBorder="1" applyProtection="1">
      <protection locked="0"/>
    </xf>
    <xf numFmtId="0" fontId="14" fillId="2" borderId="1" xfId="0" applyNumberFormat="1" applyFont="1" applyFill="1" applyBorder="1" applyProtection="1">
      <protection locked="0"/>
    </xf>
    <xf numFmtId="0" fontId="16" fillId="2" borderId="1" xfId="0" applyNumberFormat="1" applyFont="1" applyFill="1" applyBorder="1" applyProtection="1">
      <protection locked="0"/>
    </xf>
    <xf numFmtId="44" fontId="16" fillId="3" borderId="1" xfId="0" applyNumberFormat="1" applyFont="1" applyFill="1" applyBorder="1" applyAlignment="1" applyProtection="1">
      <alignment horizontal="right"/>
      <protection locked="0"/>
    </xf>
    <xf numFmtId="0" fontId="14" fillId="2" borderId="0" xfId="0" applyNumberFormat="1" applyFont="1" applyFill="1" applyAlignment="1" applyProtection="1">
      <alignment horizontal="center"/>
      <protection locked="0"/>
    </xf>
    <xf numFmtId="0" fontId="14" fillId="2" borderId="0" xfId="0" applyNumberFormat="1" applyFont="1" applyFill="1" applyBorder="1" applyProtection="1">
      <protection locked="0"/>
    </xf>
    <xf numFmtId="0" fontId="16" fillId="2" borderId="0" xfId="0" applyNumberFormat="1" applyFont="1" applyFill="1" applyBorder="1" applyProtection="1">
      <protection locked="0"/>
    </xf>
    <xf numFmtId="0" fontId="16" fillId="2" borderId="0" xfId="0" applyFont="1" applyFill="1" applyBorder="1" applyAlignment="1" applyProtection="1">
      <protection locked="0"/>
    </xf>
    <xf numFmtId="164" fontId="14" fillId="2" borderId="0" xfId="0" applyNumberFormat="1" applyFont="1" applyFill="1" applyBorder="1" applyAlignment="1" applyProtection="1">
      <alignment horizontal="center"/>
      <protection locked="0"/>
    </xf>
    <xf numFmtId="0" fontId="33" fillId="2" borderId="0" xfId="0" applyNumberFormat="1" applyFont="1" applyFill="1" applyBorder="1" applyProtection="1">
      <protection locked="0"/>
    </xf>
    <xf numFmtId="0" fontId="15" fillId="2" borderId="0" xfId="0" applyNumberFormat="1" applyFont="1" applyFill="1" applyProtection="1">
      <protection locked="0"/>
    </xf>
    <xf numFmtId="0" fontId="15" fillId="2" borderId="0" xfId="0" applyNumberFormat="1" applyFont="1" applyFill="1" applyAlignment="1" applyProtection="1">
      <alignment horizontal="center"/>
      <protection locked="0"/>
    </xf>
    <xf numFmtId="0" fontId="34" fillId="0" borderId="0" xfId="0" applyFont="1" applyBorder="1" applyProtection="1">
      <protection locked="0"/>
    </xf>
    <xf numFmtId="0" fontId="34" fillId="0" borderId="0" xfId="0" applyFont="1" applyProtection="1">
      <protection locked="0"/>
    </xf>
    <xf numFmtId="0" fontId="15" fillId="2" borderId="0" xfId="0" applyFont="1" applyFill="1" applyProtection="1">
      <protection locked="0"/>
    </xf>
    <xf numFmtId="0" fontId="35" fillId="3" borderId="1" xfId="0" applyNumberFormat="1" applyFont="1" applyFill="1" applyBorder="1" applyProtection="1">
      <protection locked="0"/>
    </xf>
    <xf numFmtId="164" fontId="15" fillId="2" borderId="0" xfId="0" applyNumberFormat="1" applyFont="1" applyFill="1" applyBorder="1" applyAlignment="1" applyProtection="1">
      <alignment horizontal="right"/>
      <protection locked="0"/>
    </xf>
    <xf numFmtId="0" fontId="16" fillId="2" borderId="1" xfId="0" applyFont="1" applyFill="1" applyBorder="1" applyAlignment="1" applyProtection="1">
      <protection locked="0"/>
    </xf>
    <xf numFmtId="0" fontId="37" fillId="2" borderId="0" xfId="0" applyFont="1" applyFill="1" applyBorder="1" applyProtection="1">
      <protection locked="0"/>
    </xf>
    <xf numFmtId="0" fontId="34" fillId="2" borderId="0" xfId="0" applyFont="1" applyFill="1" applyBorder="1" applyProtection="1">
      <protection locked="0"/>
    </xf>
    <xf numFmtId="165" fontId="14" fillId="2" borderId="0" xfId="0" applyNumberFormat="1" applyFont="1" applyFill="1" applyBorder="1" applyAlignment="1" applyProtection="1">
      <protection locked="0"/>
    </xf>
    <xf numFmtId="0" fontId="15" fillId="2" borderId="0" xfId="0" applyNumberFormat="1" applyFont="1" applyFill="1" applyBorder="1" applyProtection="1">
      <protection locked="0"/>
    </xf>
    <xf numFmtId="0" fontId="35" fillId="2" borderId="0" xfId="0" applyNumberFormat="1" applyFont="1" applyFill="1" applyBorder="1" applyProtection="1">
      <protection locked="0"/>
    </xf>
    <xf numFmtId="0" fontId="3" fillId="3" borderId="1" xfId="0" applyNumberFormat="1" applyFont="1" applyFill="1" applyBorder="1" applyProtection="1">
      <protection locked="0"/>
    </xf>
    <xf numFmtId="0" fontId="16" fillId="3" borderId="1" xfId="0" applyFont="1" applyFill="1" applyBorder="1" applyAlignment="1" applyProtection="1">
      <alignment horizontal="center"/>
      <protection locked="0"/>
    </xf>
    <xf numFmtId="0" fontId="37" fillId="2" borderId="0" xfId="0" applyFont="1" applyFill="1" applyProtection="1">
      <protection locked="0"/>
    </xf>
    <xf numFmtId="0" fontId="34" fillId="2" borderId="0" xfId="0" applyFont="1" applyFill="1" applyProtection="1">
      <protection locked="0"/>
    </xf>
    <xf numFmtId="0" fontId="15" fillId="2" borderId="0" xfId="0" applyNumberFormat="1" applyFont="1" applyFill="1" applyBorder="1" applyAlignment="1" applyProtection="1">
      <alignment horizontal="left"/>
      <protection locked="0"/>
    </xf>
    <xf numFmtId="0" fontId="17" fillId="2" borderId="3" xfId="0" applyFont="1" applyFill="1" applyBorder="1" applyProtection="1">
      <protection locked="0"/>
    </xf>
    <xf numFmtId="0" fontId="17" fillId="2" borderId="0" xfId="0" applyFont="1" applyFill="1" applyBorder="1" applyProtection="1">
      <protection locked="0"/>
    </xf>
    <xf numFmtId="164" fontId="14" fillId="2" borderId="4" xfId="0" applyNumberFormat="1" applyFont="1" applyFill="1" applyBorder="1" applyAlignment="1" applyProtection="1">
      <protection locked="0"/>
    </xf>
    <xf numFmtId="164" fontId="14" fillId="2" borderId="0" xfId="0" applyNumberFormat="1" applyFont="1" applyFill="1" applyBorder="1" applyAlignment="1" applyProtection="1">
      <protection locked="0"/>
    </xf>
    <xf numFmtId="0" fontId="27" fillId="2" borderId="0" xfId="0" applyNumberFormat="1" applyFont="1" applyFill="1" applyAlignment="1" applyProtection="1">
      <alignment horizontal="center"/>
      <protection locked="0"/>
    </xf>
    <xf numFmtId="0" fontId="22" fillId="2" borderId="0" xfId="0" applyFont="1" applyFill="1" applyBorder="1" applyAlignment="1" applyProtection="1">
      <alignment horizontal="center"/>
      <protection locked="0"/>
    </xf>
    <xf numFmtId="0" fontId="32" fillId="0" borderId="0" xfId="0" applyFont="1" applyBorder="1" applyProtection="1">
      <protection locked="0"/>
    </xf>
    <xf numFmtId="0" fontId="16" fillId="2" borderId="6" xfId="0" applyFont="1" applyFill="1" applyBorder="1" applyAlignment="1" applyProtection="1">
      <alignment horizontal="center"/>
      <protection locked="0"/>
    </xf>
    <xf numFmtId="0" fontId="11" fillId="0" borderId="0" xfId="0" applyFont="1" applyBorder="1" applyProtection="1">
      <protection locked="0"/>
    </xf>
    <xf numFmtId="166" fontId="14" fillId="2" borderId="0" xfId="0" applyNumberFormat="1" applyFont="1" applyFill="1" applyBorder="1" applyProtection="1">
      <protection locked="0"/>
    </xf>
    <xf numFmtId="0" fontId="10" fillId="2" borderId="0" xfId="0" applyNumberFormat="1" applyFont="1" applyFill="1" applyBorder="1" applyAlignment="1" applyProtection="1">
      <alignment horizontal="right"/>
      <protection locked="0"/>
    </xf>
    <xf numFmtId="0" fontId="26" fillId="2" borderId="0" xfId="0" applyNumberFormat="1" applyFont="1" applyFill="1" applyBorder="1" applyAlignment="1" applyProtection="1">
      <alignment horizontal="right"/>
      <protection locked="0"/>
    </xf>
    <xf numFmtId="0" fontId="26" fillId="2" borderId="0" xfId="0" applyFont="1" applyFill="1" applyAlignment="1" applyProtection="1">
      <alignment horizontal="right"/>
      <protection locked="0"/>
    </xf>
    <xf numFmtId="0" fontId="0" fillId="0" borderId="0" xfId="0" applyFill="1" applyAlignment="1" applyProtection="1">
      <alignment horizontal="right"/>
      <protection locked="0"/>
    </xf>
    <xf numFmtId="0" fontId="8" fillId="0" borderId="0" xfId="0" applyFont="1" applyFill="1" applyProtection="1">
      <protection locked="0"/>
    </xf>
    <xf numFmtId="0" fontId="4" fillId="0" borderId="0" xfId="0" applyFont="1" applyFill="1" applyProtection="1">
      <protection locked="0"/>
    </xf>
    <xf numFmtId="0" fontId="9" fillId="0" borderId="0" xfId="0" applyFont="1" applyProtection="1">
      <protection locked="0"/>
    </xf>
    <xf numFmtId="0" fontId="9" fillId="0" borderId="0" xfId="0" applyFont="1" applyBorder="1" applyProtection="1">
      <protection locked="0"/>
    </xf>
    <xf numFmtId="0" fontId="4" fillId="0" borderId="0" xfId="0" applyFont="1" applyProtection="1">
      <protection locked="0"/>
    </xf>
    <xf numFmtId="0" fontId="15" fillId="2" borderId="0" xfId="0" applyFont="1" applyFill="1" applyBorder="1" applyAlignment="1" applyProtection="1">
      <alignment horizontal="center"/>
      <protection locked="0"/>
    </xf>
    <xf numFmtId="0" fontId="29" fillId="2" borderId="0" xfId="0" applyFont="1" applyFill="1" applyBorder="1" applyAlignment="1" applyProtection="1">
      <alignment horizontal="right"/>
      <protection locked="0"/>
    </xf>
    <xf numFmtId="0" fontId="22" fillId="2" borderId="0" xfId="0" applyFont="1" applyFill="1" applyBorder="1" applyAlignment="1" applyProtection="1">
      <alignment horizontal="right"/>
      <protection locked="0"/>
    </xf>
    <xf numFmtId="0" fontId="14" fillId="2" borderId="0" xfId="0" applyFont="1" applyFill="1" applyBorder="1" applyAlignment="1" applyProtection="1">
      <alignment horizontal="center"/>
      <protection locked="0"/>
    </xf>
    <xf numFmtId="0" fontId="10" fillId="0" borderId="1" xfId="0" applyFont="1" applyFill="1" applyBorder="1" applyAlignment="1" applyProtection="1">
      <alignment horizontal="left"/>
      <protection locked="0"/>
    </xf>
    <xf numFmtId="165" fontId="14" fillId="2" borderId="0" xfId="0" applyNumberFormat="1" applyFont="1" applyFill="1" applyBorder="1" applyAlignment="1" applyProtection="1">
      <alignment horizontal="right"/>
      <protection locked="0"/>
    </xf>
    <xf numFmtId="166" fontId="14" fillId="2" borderId="0" xfId="0" applyNumberFormat="1" applyFont="1" applyFill="1" applyBorder="1" applyAlignment="1" applyProtection="1">
      <alignment horizontal="right"/>
      <protection locked="0"/>
    </xf>
    <xf numFmtId="9" fontId="15" fillId="2" borderId="0" xfId="0" applyNumberFormat="1" applyFont="1" applyFill="1" applyBorder="1" applyAlignment="1" applyProtection="1">
      <alignment horizontal="right" indent="1"/>
      <protection locked="0"/>
    </xf>
    <xf numFmtId="165" fontId="14" fillId="2" borderId="1" xfId="0" applyNumberFormat="1" applyFont="1" applyFill="1" applyBorder="1" applyAlignment="1" applyProtection="1">
      <alignment horizontal="right"/>
      <protection locked="0"/>
    </xf>
    <xf numFmtId="164" fontId="15" fillId="2" borderId="1" xfId="0" applyNumberFormat="1" applyFont="1" applyFill="1" applyBorder="1" applyAlignment="1" applyProtection="1">
      <protection locked="0"/>
    </xf>
    <xf numFmtId="0" fontId="14" fillId="2" borderId="1" xfId="0" applyNumberFormat="1" applyFont="1" applyFill="1" applyBorder="1" applyAlignment="1" applyProtection="1">
      <protection locked="0"/>
    </xf>
    <xf numFmtId="0" fontId="9" fillId="2" borderId="1" xfId="0" applyNumberFormat="1" applyFont="1" applyFill="1" applyBorder="1" applyAlignment="1" applyProtection="1">
      <protection locked="0"/>
    </xf>
    <xf numFmtId="7" fontId="14" fillId="3" borderId="1" xfId="0" applyNumberFormat="1"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9" fillId="2" borderId="0" xfId="0" applyFont="1" applyFill="1" applyBorder="1" applyAlignment="1" applyProtection="1">
      <alignment horizontal="left"/>
    </xf>
    <xf numFmtId="166" fontId="14" fillId="2" borderId="7" xfId="0" applyNumberFormat="1" applyFont="1" applyFill="1" applyBorder="1" applyAlignment="1" applyProtection="1">
      <alignment horizontal="right"/>
    </xf>
    <xf numFmtId="176" fontId="14" fillId="2" borderId="5" xfId="1" applyNumberFormat="1" applyFont="1" applyFill="1" applyBorder="1" applyAlignment="1" applyProtection="1"/>
    <xf numFmtId="168" fontId="14" fillId="2" borderId="0" xfId="0" applyNumberFormat="1" applyFont="1" applyFill="1" applyBorder="1" applyAlignment="1" applyProtection="1">
      <protection locked="0"/>
    </xf>
    <xf numFmtId="42" fontId="14" fillId="0" borderId="2" xfId="0" applyNumberFormat="1" applyFont="1" applyFill="1" applyBorder="1" applyAlignment="1" applyProtection="1">
      <alignment horizontal="left"/>
    </xf>
    <xf numFmtId="166" fontId="14" fillId="0" borderId="1" xfId="0" applyNumberFormat="1" applyFont="1" applyFill="1" applyBorder="1" applyAlignment="1" applyProtection="1">
      <alignment horizontal="right"/>
    </xf>
    <xf numFmtId="166" fontId="14" fillId="2" borderId="1" xfId="0" applyNumberFormat="1" applyFont="1" applyFill="1" applyBorder="1" applyAlignment="1" applyProtection="1">
      <alignment horizontal="right"/>
    </xf>
    <xf numFmtId="166" fontId="14" fillId="2" borderId="5" xfId="0" applyNumberFormat="1" applyFont="1" applyFill="1" applyBorder="1" applyAlignment="1" applyProtection="1">
      <alignment horizontal="left"/>
    </xf>
    <xf numFmtId="0" fontId="9" fillId="2" borderId="0" xfId="0" applyFont="1" applyFill="1" applyBorder="1" applyAlignment="1" applyProtection="1">
      <alignment horizontal="left" vertical="top" wrapText="1"/>
    </xf>
    <xf numFmtId="165" fontId="14" fillId="2" borderId="0" xfId="0" applyNumberFormat="1" applyFont="1" applyFill="1" applyBorder="1" applyAlignment="1" applyProtection="1">
      <alignment horizontal="right"/>
      <protection locked="0"/>
    </xf>
    <xf numFmtId="0" fontId="9" fillId="2" borderId="0" xfId="6" applyFont="1" applyFill="1" applyBorder="1" applyAlignment="1" applyProtection="1">
      <protection locked="0"/>
    </xf>
    <xf numFmtId="0" fontId="36" fillId="2" borderId="0" xfId="3" applyFont="1" applyFill="1" applyAlignment="1">
      <alignment horizontal="left"/>
    </xf>
    <xf numFmtId="0" fontId="9" fillId="3" borderId="0" xfId="0" applyFont="1" applyFill="1" applyAlignment="1" applyProtection="1">
      <alignment horizontal="left" vertical="top" wrapText="1"/>
      <protection locked="0"/>
    </xf>
    <xf numFmtId="0" fontId="9" fillId="2" borderId="0" xfId="0" applyFont="1" applyFill="1" applyAlignment="1">
      <alignment horizontal="left" vertical="top" wrapText="1"/>
    </xf>
    <xf numFmtId="0" fontId="14" fillId="3" borderId="2" xfId="0" applyFont="1" applyFill="1" applyBorder="1" applyAlignment="1" applyProtection="1">
      <alignment horizontal="left"/>
      <protection locked="0"/>
    </xf>
    <xf numFmtId="0" fontId="14" fillId="3" borderId="3" xfId="0" applyFont="1" applyFill="1" applyBorder="1" applyAlignment="1" applyProtection="1">
      <alignment horizontal="left"/>
      <protection locked="0"/>
    </xf>
    <xf numFmtId="0" fontId="1" fillId="3" borderId="1" xfId="0" applyFont="1" applyFill="1" applyBorder="1" applyAlignment="1" applyProtection="1">
      <alignment horizontal="left" wrapText="1"/>
      <protection locked="0"/>
    </xf>
    <xf numFmtId="0" fontId="15" fillId="3" borderId="1" xfId="0" applyFont="1" applyFill="1" applyBorder="1" applyAlignment="1" applyProtection="1">
      <alignment horizontal="left" wrapText="1"/>
      <protection locked="0"/>
    </xf>
    <xf numFmtId="0" fontId="36" fillId="2" borderId="0" xfId="3" applyFill="1" applyAlignment="1">
      <alignment horizontal="left"/>
    </xf>
    <xf numFmtId="0" fontId="36" fillId="2" borderId="0" xfId="3" applyFont="1" applyFill="1" applyBorder="1" applyAlignment="1">
      <alignment horizontal="left"/>
    </xf>
    <xf numFmtId="0" fontId="29" fillId="2" borderId="0" xfId="0" applyFont="1" applyFill="1" applyBorder="1" applyAlignment="1" applyProtection="1">
      <alignment horizontal="right"/>
      <protection locked="0"/>
    </xf>
    <xf numFmtId="0" fontId="22" fillId="2" borderId="0" xfId="0" applyFont="1" applyFill="1" applyBorder="1" applyAlignment="1" applyProtection="1">
      <alignment horizontal="right"/>
      <protection locked="0"/>
    </xf>
    <xf numFmtId="0" fontId="14" fillId="3" borderId="2" xfId="7" applyFont="1" applyFill="1" applyBorder="1" applyAlignment="1" applyProtection="1">
      <alignment horizontal="left"/>
    </xf>
    <xf numFmtId="173" fontId="14" fillId="2" borderId="2" xfId="0" applyNumberFormat="1" applyFont="1" applyFill="1" applyBorder="1" applyAlignment="1" applyProtection="1">
      <alignment horizontal="right"/>
    </xf>
    <xf numFmtId="0" fontId="47" fillId="4" borderId="0" xfId="0" applyFont="1" applyFill="1" applyBorder="1" applyAlignment="1" applyProtection="1">
      <alignment horizontal="center" wrapText="1"/>
      <protection locked="0"/>
    </xf>
    <xf numFmtId="42" fontId="14" fillId="2" borderId="1" xfId="0" applyNumberFormat="1" applyFont="1" applyFill="1" applyBorder="1" applyAlignment="1" applyProtection="1">
      <alignment horizontal="right"/>
    </xf>
    <xf numFmtId="9" fontId="15" fillId="2" borderId="2" xfId="0" applyNumberFormat="1" applyFont="1" applyFill="1" applyBorder="1" applyAlignment="1" applyProtection="1">
      <alignment horizontal="right" indent="1"/>
      <protection locked="0"/>
    </xf>
    <xf numFmtId="1" fontId="14" fillId="3" borderId="2" xfId="6" applyNumberFormat="1" applyFont="1" applyFill="1" applyBorder="1" applyAlignment="1" applyProtection="1">
      <alignment horizontal="left"/>
    </xf>
    <xf numFmtId="173" fontId="14" fillId="3" borderId="2" xfId="0" applyNumberFormat="1" applyFont="1" applyFill="1" applyBorder="1" applyAlignment="1" applyProtection="1">
      <alignment horizontal="right"/>
      <protection locked="0"/>
    </xf>
    <xf numFmtId="173" fontId="14" fillId="2" borderId="1" xfId="0" applyNumberFormat="1" applyFont="1" applyFill="1" applyBorder="1" applyAlignment="1" applyProtection="1">
      <alignment horizontal="right"/>
    </xf>
    <xf numFmtId="42" fontId="14" fillId="2" borderId="5" xfId="0" applyNumberFormat="1" applyFont="1" applyFill="1" applyBorder="1" applyAlignment="1" applyProtection="1">
      <alignment horizontal="right"/>
    </xf>
    <xf numFmtId="9" fontId="14" fillId="3" borderId="9" xfId="0" applyNumberFormat="1" applyFont="1" applyFill="1" applyBorder="1" applyAlignment="1" applyProtection="1">
      <alignment horizontal="right" indent="1"/>
      <protection locked="0"/>
    </xf>
    <xf numFmtId="41" fontId="14" fillId="2" borderId="5" xfId="0" applyNumberFormat="1" applyFont="1" applyFill="1" applyBorder="1" applyAlignment="1" applyProtection="1">
      <alignment horizontal="right"/>
    </xf>
    <xf numFmtId="42" fontId="14" fillId="3" borderId="1" xfId="0" applyNumberFormat="1" applyFont="1" applyFill="1" applyBorder="1" applyAlignment="1" applyProtection="1">
      <alignment horizontal="right"/>
      <protection locked="0"/>
    </xf>
    <xf numFmtId="0" fontId="15" fillId="2" borderId="0" xfId="0" applyFont="1" applyFill="1" applyBorder="1" applyAlignment="1" applyProtection="1">
      <alignment horizontal="center"/>
      <protection locked="0"/>
    </xf>
    <xf numFmtId="174" fontId="1" fillId="3" borderId="4" xfId="1" applyNumberFormat="1" applyFont="1" applyFill="1" applyBorder="1" applyAlignment="1" applyProtection="1">
      <alignment horizontal="right"/>
      <protection locked="0"/>
    </xf>
    <xf numFmtId="174" fontId="15" fillId="3" borderId="4" xfId="1" applyNumberFormat="1" applyFont="1" applyFill="1" applyBorder="1" applyAlignment="1" applyProtection="1">
      <alignment horizontal="right"/>
      <protection locked="0"/>
    </xf>
    <xf numFmtId="42" fontId="1" fillId="3" borderId="9" xfId="2" applyNumberFormat="1" applyFont="1" applyFill="1" applyBorder="1" applyAlignment="1" applyProtection="1">
      <alignment horizontal="right"/>
      <protection locked="0"/>
    </xf>
    <xf numFmtId="42" fontId="15" fillId="3" borderId="9" xfId="2" applyNumberFormat="1" applyFont="1" applyFill="1" applyBorder="1" applyAlignment="1" applyProtection="1">
      <alignment horizontal="right"/>
      <protection locked="0"/>
    </xf>
    <xf numFmtId="42" fontId="1" fillId="3" borderId="2" xfId="0" applyNumberFormat="1" applyFont="1" applyFill="1" applyBorder="1" applyAlignment="1" applyProtection="1">
      <alignment horizontal="right"/>
      <protection locked="0"/>
    </xf>
    <xf numFmtId="42" fontId="15" fillId="3" borderId="2" xfId="0" applyNumberFormat="1" applyFont="1" applyFill="1" applyBorder="1" applyAlignment="1" applyProtection="1">
      <alignment horizontal="right"/>
      <protection locked="0"/>
    </xf>
    <xf numFmtId="0" fontId="40" fillId="3" borderId="12" xfId="6" applyFont="1" applyFill="1" applyBorder="1" applyAlignment="1" applyProtection="1">
      <alignment horizontal="center" vertical="center"/>
      <protection locked="0"/>
    </xf>
    <xf numFmtId="0" fontId="40" fillId="3" borderId="13" xfId="6" applyFont="1" applyFill="1" applyBorder="1" applyAlignment="1" applyProtection="1">
      <alignment horizontal="center" vertical="center"/>
      <protection locked="0"/>
    </xf>
    <xf numFmtId="0" fontId="14" fillId="0" borderId="0" xfId="0" applyFont="1" applyFill="1" applyBorder="1" applyAlignment="1" applyProtection="1">
      <alignment horizontal="left"/>
      <protection locked="0"/>
    </xf>
    <xf numFmtId="0" fontId="14" fillId="2" borderId="0" xfId="0" applyFont="1" applyFill="1" applyBorder="1" applyAlignment="1" applyProtection="1">
      <alignment horizontal="left" wrapText="1"/>
      <protection locked="0"/>
    </xf>
    <xf numFmtId="0" fontId="10" fillId="4" borderId="0" xfId="0" applyNumberFormat="1" applyFont="1" applyFill="1" applyBorder="1" applyAlignment="1" applyProtection="1">
      <alignment horizontal="left"/>
      <protection locked="0"/>
    </xf>
    <xf numFmtId="175" fontId="14" fillId="3" borderId="2" xfId="0" applyNumberFormat="1" applyFont="1" applyFill="1" applyBorder="1" applyAlignment="1" applyProtection="1">
      <alignment horizontal="left"/>
      <protection locked="0"/>
    </xf>
    <xf numFmtId="0" fontId="14" fillId="3" borderId="1" xfId="0" applyFont="1" applyFill="1" applyBorder="1" applyAlignment="1" applyProtection="1">
      <alignment horizontal="left"/>
      <protection locked="0"/>
    </xf>
    <xf numFmtId="173" fontId="14" fillId="2" borderId="6" xfId="0" applyNumberFormat="1" applyFont="1" applyFill="1" applyBorder="1" applyAlignment="1" applyProtection="1">
      <alignment horizontal="center"/>
    </xf>
    <xf numFmtId="173" fontId="14" fillId="2" borderId="7" xfId="0" applyNumberFormat="1" applyFont="1" applyFill="1" applyBorder="1" applyAlignment="1" applyProtection="1">
      <alignment horizontal="center"/>
    </xf>
    <xf numFmtId="173" fontId="14" fillId="2" borderId="8" xfId="0" applyNumberFormat="1" applyFont="1" applyFill="1" applyBorder="1" applyAlignment="1" applyProtection="1">
      <alignment horizontal="center"/>
    </xf>
    <xf numFmtId="174" fontId="14" fillId="2" borderId="2" xfId="0" applyNumberFormat="1" applyFont="1" applyFill="1" applyBorder="1" applyAlignment="1" applyProtection="1">
      <alignment horizontal="right"/>
    </xf>
    <xf numFmtId="173" fontId="14" fillId="2" borderId="1" xfId="0" applyNumberFormat="1" applyFont="1" applyFill="1" applyBorder="1" applyAlignment="1" applyProtection="1">
      <alignment horizontal="center"/>
    </xf>
    <xf numFmtId="44" fontId="14" fillId="2" borderId="5" xfId="0" applyNumberFormat="1" applyFont="1" applyFill="1" applyBorder="1" applyAlignment="1" applyProtection="1">
      <alignment horizontal="right"/>
    </xf>
    <xf numFmtId="173" fontId="14" fillId="2" borderId="5" xfId="0" applyNumberFormat="1" applyFont="1" applyFill="1" applyBorder="1" applyAlignment="1" applyProtection="1">
      <alignment horizontal="right"/>
    </xf>
    <xf numFmtId="173" fontId="14" fillId="2" borderId="4" xfId="0" applyNumberFormat="1" applyFont="1" applyFill="1" applyBorder="1" applyAlignment="1" applyProtection="1">
      <alignment horizontal="right"/>
    </xf>
    <xf numFmtId="9" fontId="14" fillId="2" borderId="7" xfId="0" applyNumberFormat="1" applyFont="1" applyFill="1" applyBorder="1" applyAlignment="1" applyProtection="1">
      <alignment horizontal="right" indent="1"/>
      <protection locked="0"/>
    </xf>
    <xf numFmtId="171" fontId="14" fillId="3" borderId="1" xfId="0" applyNumberFormat="1" applyFont="1" applyFill="1" applyBorder="1" applyAlignment="1" applyProtection="1">
      <alignment horizontal="right"/>
      <protection locked="0"/>
    </xf>
    <xf numFmtId="42" fontId="14" fillId="2" borderId="6" xfId="0" applyNumberFormat="1" applyFont="1" applyFill="1" applyBorder="1" applyAlignment="1" applyProtection="1">
      <alignment horizontal="right"/>
    </xf>
    <xf numFmtId="42" fontId="14" fillId="2" borderId="8" xfId="0" applyNumberFormat="1" applyFont="1" applyFill="1" applyBorder="1" applyAlignment="1" applyProtection="1">
      <alignment horizontal="right"/>
    </xf>
    <xf numFmtId="1" fontId="14" fillId="2" borderId="3" xfId="0" applyNumberFormat="1" applyFont="1" applyFill="1" applyBorder="1" applyAlignment="1" applyProtection="1">
      <alignment horizontal="right" indent="1"/>
      <protection locked="0"/>
    </xf>
    <xf numFmtId="42" fontId="14" fillId="2" borderId="2" xfId="0" applyNumberFormat="1" applyFont="1" applyFill="1" applyBorder="1" applyAlignment="1" applyProtection="1">
      <alignment horizontal="right"/>
    </xf>
    <xf numFmtId="173" fontId="14" fillId="2" borderId="18" xfId="0" applyNumberFormat="1" applyFont="1" applyFill="1" applyBorder="1" applyAlignment="1" applyProtection="1">
      <alignment horizontal="right"/>
    </xf>
    <xf numFmtId="173" fontId="14" fillId="2" borderId="19" xfId="0" applyNumberFormat="1" applyFont="1" applyFill="1" applyBorder="1" applyAlignment="1" applyProtection="1">
      <alignment horizontal="right"/>
    </xf>
    <xf numFmtId="0" fontId="22" fillId="3" borderId="1" xfId="5" applyNumberFormat="1" applyFont="1" applyFill="1" applyBorder="1" applyAlignment="1" applyProtection="1">
      <alignment horizontal="left"/>
    </xf>
    <xf numFmtId="0" fontId="9" fillId="2" borderId="14" xfId="6" applyFont="1" applyFill="1" applyBorder="1" applyAlignment="1" applyProtection="1">
      <alignment horizontal="center" vertical="center" wrapText="1"/>
      <protection locked="0"/>
    </xf>
    <xf numFmtId="0" fontId="14" fillId="2" borderId="15" xfId="6" applyFont="1" applyFill="1" applyBorder="1" applyAlignment="1" applyProtection="1">
      <alignment horizontal="center" vertical="center" wrapText="1"/>
      <protection locked="0"/>
    </xf>
    <xf numFmtId="0" fontId="14" fillId="2" borderId="14" xfId="6" applyFont="1" applyFill="1" applyBorder="1" applyAlignment="1" applyProtection="1">
      <alignment horizontal="center" vertical="center" wrapText="1"/>
      <protection locked="0"/>
    </xf>
    <xf numFmtId="170" fontId="14" fillId="2" borderId="5" xfId="0" applyNumberFormat="1" applyFont="1" applyFill="1" applyBorder="1" applyAlignment="1" applyProtection="1">
      <alignment horizontal="right"/>
    </xf>
    <xf numFmtId="42" fontId="15" fillId="2" borderId="5" xfId="0" applyNumberFormat="1" applyFont="1" applyFill="1" applyBorder="1" applyAlignment="1" applyProtection="1">
      <alignment horizontal="right"/>
    </xf>
    <xf numFmtId="167" fontId="15" fillId="0" borderId="4" xfId="1" applyNumberFormat="1" applyFont="1" applyFill="1" applyBorder="1" applyAlignment="1" applyProtection="1">
      <alignment horizontal="right"/>
    </xf>
    <xf numFmtId="42" fontId="1" fillId="0" borderId="9" xfId="2" applyNumberFormat="1" applyFont="1" applyFill="1" applyBorder="1" applyAlignment="1" applyProtection="1">
      <alignment horizontal="right"/>
    </xf>
    <xf numFmtId="42" fontId="1" fillId="0" borderId="2" xfId="0" applyNumberFormat="1" applyFont="1" applyFill="1" applyBorder="1" applyAlignment="1" applyProtection="1">
      <alignment horizontal="right"/>
    </xf>
    <xf numFmtId="42" fontId="15" fillId="0" borderId="2" xfId="0" applyNumberFormat="1" applyFont="1" applyFill="1" applyBorder="1" applyAlignment="1" applyProtection="1">
      <alignment horizontal="right"/>
    </xf>
    <xf numFmtId="9" fontId="14" fillId="2" borderId="9" xfId="0" applyNumberFormat="1" applyFont="1" applyFill="1" applyBorder="1" applyAlignment="1" applyProtection="1">
      <alignment horizontal="right" indent="1"/>
      <protection locked="0"/>
    </xf>
    <xf numFmtId="173" fontId="14" fillId="2" borderId="7" xfId="0" applyNumberFormat="1" applyFont="1" applyFill="1" applyBorder="1" applyAlignment="1" applyProtection="1">
      <alignment horizontal="right"/>
    </xf>
    <xf numFmtId="173" fontId="14" fillId="2" borderId="8" xfId="0" applyNumberFormat="1" applyFont="1" applyFill="1" applyBorder="1" applyAlignment="1" applyProtection="1">
      <alignment horizontal="right"/>
    </xf>
    <xf numFmtId="167" fontId="14" fillId="2" borderId="0" xfId="0" applyNumberFormat="1" applyFont="1" applyFill="1" applyBorder="1" applyAlignment="1" applyProtection="1">
      <alignment horizontal="center"/>
      <protection locked="0"/>
    </xf>
    <xf numFmtId="0" fontId="22" fillId="3" borderId="1" xfId="5" applyNumberFormat="1" applyFont="1" applyFill="1" applyBorder="1" applyAlignment="1" applyProtection="1">
      <alignment horizontal="left"/>
      <protection locked="0"/>
    </xf>
    <xf numFmtId="0" fontId="14" fillId="3" borderId="2" xfId="7" applyFont="1" applyFill="1" applyBorder="1" applyAlignment="1" applyProtection="1">
      <alignment horizontal="left"/>
      <protection locked="0"/>
    </xf>
    <xf numFmtId="0" fontId="14" fillId="2" borderId="1" xfId="0" applyFont="1" applyFill="1" applyBorder="1" applyAlignment="1" applyProtection="1">
      <alignment horizontal="left"/>
      <protection locked="0"/>
    </xf>
    <xf numFmtId="0" fontId="14" fillId="3" borderId="1"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20" fillId="2" borderId="0" xfId="0" applyFont="1" applyFill="1" applyBorder="1" applyAlignment="1" applyProtection="1">
      <alignment horizontal="left"/>
      <protection locked="0"/>
    </xf>
    <xf numFmtId="0" fontId="22" fillId="2" borderId="0" xfId="0" applyFont="1" applyFill="1" applyBorder="1" applyAlignment="1" applyProtection="1">
      <alignment horizontal="left"/>
      <protection locked="0"/>
    </xf>
    <xf numFmtId="0" fontId="14" fillId="2" borderId="0" xfId="0" applyFont="1" applyFill="1" applyBorder="1" applyAlignment="1" applyProtection="1">
      <alignment horizontal="center"/>
      <protection locked="0"/>
    </xf>
    <xf numFmtId="1" fontId="14" fillId="3" borderId="1" xfId="0" applyNumberFormat="1" applyFont="1" applyFill="1" applyBorder="1" applyAlignment="1" applyProtection="1">
      <alignment horizontal="left"/>
    </xf>
    <xf numFmtId="0" fontId="14" fillId="3" borderId="1" xfId="0" applyFont="1" applyFill="1" applyBorder="1" applyAlignment="1" applyProtection="1">
      <alignment horizontal="left"/>
    </xf>
    <xf numFmtId="0" fontId="14" fillId="2" borderId="0" xfId="0" applyFont="1" applyFill="1" applyBorder="1" applyAlignment="1" applyProtection="1">
      <alignment horizontal="left"/>
      <protection locked="0"/>
    </xf>
    <xf numFmtId="0" fontId="14" fillId="2" borderId="2" xfId="0" applyFont="1" applyFill="1" applyBorder="1" applyAlignment="1" applyProtection="1">
      <alignment horizontal="left"/>
      <protection locked="0"/>
    </xf>
    <xf numFmtId="0" fontId="48" fillId="2" borderId="2"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26" fillId="0" borderId="0" xfId="6" applyFont="1" applyBorder="1" applyAlignment="1" applyProtection="1">
      <alignment horizontal="center"/>
      <protection locked="0"/>
    </xf>
    <xf numFmtId="1" fontId="14" fillId="3" borderId="2" xfId="0" applyNumberFormat="1" applyFont="1" applyFill="1" applyBorder="1" applyAlignment="1" applyProtection="1">
      <alignment horizontal="left"/>
      <protection locked="0"/>
    </xf>
    <xf numFmtId="0" fontId="48" fillId="3" borderId="1" xfId="0" applyFont="1" applyFill="1" applyBorder="1" applyAlignment="1" applyProtection="1">
      <alignment horizontal="left"/>
      <protection locked="0"/>
    </xf>
    <xf numFmtId="44" fontId="14" fillId="3" borderId="1" xfId="0" applyNumberFormat="1" applyFont="1" applyFill="1" applyBorder="1" applyAlignment="1" applyProtection="1">
      <alignment horizontal="right"/>
      <protection locked="0"/>
    </xf>
    <xf numFmtId="0" fontId="1" fillId="2" borderId="2" xfId="0" applyNumberFormat="1" applyFont="1" applyFill="1" applyBorder="1" applyAlignment="1" applyProtection="1">
      <alignment horizontal="left"/>
      <protection locked="0"/>
    </xf>
    <xf numFmtId="170" fontId="15" fillId="2" borderId="4" xfId="0" applyNumberFormat="1" applyFont="1" applyFill="1" applyBorder="1" applyAlignment="1" applyProtection="1">
      <alignment horizontal="right"/>
    </xf>
    <xf numFmtId="170" fontId="1" fillId="3" borderId="1" xfId="0" applyNumberFormat="1" applyFont="1" applyFill="1" applyBorder="1" applyAlignment="1" applyProtection="1">
      <alignment horizontal="right"/>
      <protection locked="0"/>
    </xf>
    <xf numFmtId="170" fontId="15" fillId="3" borderId="1" xfId="0" applyNumberFormat="1" applyFont="1" applyFill="1" applyBorder="1" applyAlignment="1" applyProtection="1">
      <alignment horizontal="right"/>
      <protection locked="0"/>
    </xf>
    <xf numFmtId="170" fontId="15" fillId="2" borderId="5" xfId="0" applyNumberFormat="1" applyFont="1" applyFill="1" applyBorder="1" applyAlignment="1" applyProtection="1">
      <alignment horizontal="right"/>
    </xf>
    <xf numFmtId="9" fontId="14" fillId="2" borderId="9" xfId="0" applyNumberFormat="1" applyFont="1" applyFill="1" applyBorder="1" applyAlignment="1" applyProtection="1">
      <alignment horizontal="center"/>
      <protection locked="0"/>
    </xf>
    <xf numFmtId="170" fontId="14" fillId="2" borderId="1" xfId="0" applyNumberFormat="1" applyFont="1" applyFill="1" applyBorder="1" applyAlignment="1" applyProtection="1">
      <alignment horizontal="right"/>
      <protection locked="0"/>
    </xf>
    <xf numFmtId="0" fontId="1" fillId="2" borderId="1" xfId="0" applyNumberFormat="1" applyFont="1" applyFill="1" applyBorder="1" applyAlignment="1" applyProtection="1">
      <alignment horizontal="left"/>
      <protection locked="0"/>
    </xf>
    <xf numFmtId="0" fontId="14" fillId="2" borderId="2" xfId="0" applyNumberFormat="1" applyFont="1" applyFill="1" applyBorder="1" applyAlignment="1" applyProtection="1">
      <alignment horizontal="left"/>
      <protection locked="0"/>
    </xf>
    <xf numFmtId="165" fontId="14" fillId="2" borderId="0" xfId="0" applyNumberFormat="1" applyFont="1" applyFill="1" applyBorder="1" applyAlignment="1" applyProtection="1">
      <alignment horizontal="right"/>
      <protection locked="0"/>
    </xf>
    <xf numFmtId="166" fontId="14" fillId="2" borderId="0" xfId="0" applyNumberFormat="1" applyFont="1" applyFill="1" applyBorder="1" applyAlignment="1" applyProtection="1">
      <alignment horizontal="right"/>
      <protection locked="0"/>
    </xf>
    <xf numFmtId="9" fontId="15" fillId="2" borderId="0" xfId="0" applyNumberFormat="1" applyFont="1" applyFill="1" applyBorder="1" applyAlignment="1" applyProtection="1">
      <alignment horizontal="right" indent="1"/>
      <protection locked="0"/>
    </xf>
    <xf numFmtId="0" fontId="22" fillId="2" borderId="0" xfId="0" applyFont="1" applyFill="1" applyBorder="1" applyAlignment="1" applyProtection="1">
      <alignment horizontal="right" wrapText="1"/>
      <protection locked="0"/>
    </xf>
    <xf numFmtId="0" fontId="14" fillId="2" borderId="1" xfId="0" applyNumberFormat="1" applyFont="1" applyFill="1" applyBorder="1" applyAlignment="1" applyProtection="1">
      <alignment horizontal="left"/>
      <protection locked="0"/>
    </xf>
    <xf numFmtId="0" fontId="14" fillId="2" borderId="0" xfId="0" applyFont="1" applyFill="1" applyAlignment="1" applyProtection="1">
      <alignment horizontal="left"/>
      <protection locked="0"/>
    </xf>
    <xf numFmtId="169" fontId="14" fillId="3" borderId="11" xfId="0" applyNumberFormat="1" applyFont="1" applyFill="1" applyBorder="1" applyAlignment="1" applyProtection="1">
      <alignment horizontal="right"/>
      <protection locked="0"/>
    </xf>
    <xf numFmtId="170" fontId="1" fillId="3" borderId="2" xfId="0" applyNumberFormat="1" applyFont="1" applyFill="1" applyBorder="1" applyAlignment="1" applyProtection="1">
      <alignment horizontal="right"/>
      <protection locked="0"/>
    </xf>
    <xf numFmtId="170" fontId="15" fillId="3" borderId="2" xfId="0" applyNumberFormat="1" applyFont="1" applyFill="1" applyBorder="1" applyAlignment="1" applyProtection="1">
      <alignment horizontal="right"/>
      <protection locked="0"/>
    </xf>
    <xf numFmtId="171" fontId="14" fillId="2" borderId="7" xfId="0" applyNumberFormat="1" applyFont="1" applyFill="1" applyBorder="1" applyAlignment="1" applyProtection="1">
      <alignment horizontal="right"/>
    </xf>
    <xf numFmtId="171" fontId="14" fillId="2" borderId="8" xfId="0" applyNumberFormat="1" applyFont="1" applyFill="1" applyBorder="1" applyAlignment="1" applyProtection="1">
      <alignment horizontal="right"/>
    </xf>
    <xf numFmtId="0" fontId="9" fillId="2" borderId="0" xfId="0" applyFont="1" applyFill="1" applyBorder="1" applyAlignment="1" applyProtection="1">
      <alignment horizontal="left" vertical="center" wrapText="1"/>
    </xf>
    <xf numFmtId="0" fontId="20" fillId="0" borderId="0" xfId="0" applyFont="1" applyBorder="1" applyAlignment="1" applyProtection="1">
      <alignment horizontal="center"/>
    </xf>
    <xf numFmtId="0" fontId="9" fillId="2" borderId="0" xfId="0" applyFont="1" applyFill="1" applyBorder="1" applyAlignment="1" applyProtection="1">
      <alignment horizontal="left" wrapText="1"/>
    </xf>
    <xf numFmtId="0" fontId="20" fillId="2" borderId="0" xfId="0" applyFont="1" applyFill="1" applyBorder="1" applyAlignment="1" applyProtection="1">
      <alignment horizontal="center"/>
    </xf>
    <xf numFmtId="0" fontId="9" fillId="0" borderId="0" xfId="0" applyFont="1" applyBorder="1" applyAlignment="1" applyProtection="1">
      <alignment horizontal="center"/>
    </xf>
    <xf numFmtId="0" fontId="31" fillId="2" borderId="0" xfId="0" applyFont="1" applyFill="1" applyBorder="1" applyAlignment="1" applyProtection="1">
      <alignment horizontal="center"/>
    </xf>
    <xf numFmtId="0" fontId="9" fillId="2" borderId="0" xfId="0" applyFont="1" applyFill="1" applyBorder="1" applyAlignment="1" applyProtection="1">
      <alignment horizontal="left"/>
    </xf>
    <xf numFmtId="0" fontId="20" fillId="2" borderId="0" xfId="0" applyFont="1" applyFill="1" applyBorder="1" applyAlignment="1" applyProtection="1"/>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center"/>
    </xf>
    <xf numFmtId="0" fontId="20" fillId="0" borderId="0" xfId="0" applyFont="1" applyBorder="1" applyAlignment="1" applyProtection="1">
      <alignment horizontal="left"/>
    </xf>
  </cellXfs>
  <cellStyles count="12">
    <cellStyle name="Comma" xfId="1" builtinId="3"/>
    <cellStyle name="Comma 2" xfId="8"/>
    <cellStyle name="Currency" xfId="2" builtinId="4"/>
    <cellStyle name="Currency 2" xfId="10"/>
    <cellStyle name="Followed Hyperlink" xfId="4" builtinId="9" customBuiltin="1"/>
    <cellStyle name="Hyperlink" xfId="3" builtinId="8" customBuiltin="1"/>
    <cellStyle name="Normal" xfId="0" builtinId="0"/>
    <cellStyle name="Normal 2" xfId="6"/>
    <cellStyle name="Normal 2 2" xfId="9"/>
    <cellStyle name="Normal 3" xfId="7"/>
    <cellStyle name="Normal 4" xfId="5"/>
    <cellStyle name="Percent 2" xfId="11"/>
  </cellStyles>
  <dxfs count="0"/>
  <tableStyles count="0" defaultTableStyle="TableStyleMedium2" defaultPivotStyle="PivotStyleLight16"/>
  <colors>
    <mruColors>
      <color rgb="FF6A73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3</xdr:col>
      <xdr:colOff>344469</xdr:colOff>
      <xdr:row>3</xdr:row>
      <xdr:rowOff>95174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0500"/>
          <a:ext cx="1744644" cy="657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276225</xdr:colOff>
      <xdr:row>0</xdr:row>
      <xdr:rowOff>457200</xdr:rowOff>
    </xdr:from>
    <xdr:to>
      <xdr:col>14</xdr:col>
      <xdr:colOff>323850</xdr:colOff>
      <xdr:row>1</xdr:row>
      <xdr:rowOff>9525</xdr:rowOff>
    </xdr:to>
    <xdr:cxnSp macro="">
      <xdr:nvCxnSpPr>
        <xdr:cNvPr id="1026" name="AutoShape 2"/>
        <xdr:cNvCxnSpPr>
          <a:cxnSpLocks noChangeShapeType="1"/>
        </xdr:cNvCxnSpPr>
      </xdr:nvCxnSpPr>
      <xdr:spPr bwMode="auto">
        <a:xfrm flipV="1">
          <a:off x="1962150" y="457200"/>
          <a:ext cx="5257800" cy="285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oneCellAnchor>
    <xdr:from>
      <xdr:col>3</xdr:col>
      <xdr:colOff>476250</xdr:colOff>
      <xdr:row>1</xdr:row>
      <xdr:rowOff>123825</xdr:rowOff>
    </xdr:from>
    <xdr:ext cx="1647824" cy="468814"/>
    <xdr:sp macro="" textlink="">
      <xdr:nvSpPr>
        <xdr:cNvPr id="4" name="Rectangle 3"/>
        <xdr:cNvSpPr/>
      </xdr:nvSpPr>
      <xdr:spPr>
        <a:xfrm>
          <a:off x="2409825" y="600075"/>
          <a:ext cx="1647824" cy="468814"/>
        </a:xfrm>
        <a:prstGeom prst="rect">
          <a:avLst/>
        </a:prstGeom>
        <a:noFill/>
      </xdr:spPr>
      <xdr:txBody>
        <a:bodyPr wrap="square" lIns="91440" tIns="45720" rIns="91440" bIns="45720">
          <a:noAutofit/>
        </a:bodyPr>
        <a:lstStyle/>
        <a:p>
          <a:pPr algn="ctr"/>
          <a:endParaRPr lang="en-US" sz="3200" b="0" cap="none" spc="0">
            <a:ln w="10160">
              <a:solidFill>
                <a:schemeClr val="accent2">
                  <a:lumMod val="50000"/>
                </a:schemeClr>
              </a:solidFill>
              <a:prstDash val="solid"/>
            </a:ln>
            <a:solidFill>
              <a:schemeClr val="accent2">
                <a:lumMod val="40000"/>
                <a:lumOff val="60000"/>
              </a:schemeClr>
            </a:solidFill>
            <a:effectLst/>
            <a:latin typeface="Arial" pitchFamily="34" charset="0"/>
            <a:cs typeface="Arial" pitchFamily="34" charset="0"/>
          </a:endParaRPr>
        </a:p>
      </xdr:txBody>
    </xdr:sp>
    <xdr:clientData/>
  </xdr:oneCellAnchor>
  <xdr:twoCellAnchor editAs="oneCell">
    <xdr:from>
      <xdr:col>1</xdr:col>
      <xdr:colOff>37096</xdr:colOff>
      <xdr:row>0</xdr:row>
      <xdr:rowOff>160879</xdr:rowOff>
    </xdr:from>
    <xdr:to>
      <xdr:col>2</xdr:col>
      <xdr:colOff>240931</xdr:colOff>
      <xdr:row>2</xdr:row>
      <xdr:rowOff>100852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772" y="160879"/>
          <a:ext cx="1744644" cy="657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419100</xdr:colOff>
      <xdr:row>1</xdr:row>
      <xdr:rowOff>19050</xdr:rowOff>
    </xdr:from>
    <xdr:to>
      <xdr:col>12</xdr:col>
      <xdr:colOff>314325</xdr:colOff>
      <xdr:row>1</xdr:row>
      <xdr:rowOff>19050</xdr:rowOff>
    </xdr:to>
    <xdr:cxnSp macro="">
      <xdr:nvCxnSpPr>
        <xdr:cNvPr id="2" name="AutoShape 3"/>
        <xdr:cNvCxnSpPr>
          <a:cxnSpLocks noChangeShapeType="1"/>
        </xdr:cNvCxnSpPr>
      </xdr:nvCxnSpPr>
      <xdr:spPr bwMode="auto">
        <a:xfrm>
          <a:off x="2000250" y="542925"/>
          <a:ext cx="49339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371475</xdr:colOff>
      <xdr:row>0</xdr:row>
      <xdr:rowOff>104775</xdr:rowOff>
    </xdr:from>
    <xdr:ext cx="1647824" cy="468814"/>
    <xdr:sp macro="" textlink="">
      <xdr:nvSpPr>
        <xdr:cNvPr id="5" name="Rectangle 4"/>
        <xdr:cNvSpPr/>
      </xdr:nvSpPr>
      <xdr:spPr>
        <a:xfrm>
          <a:off x="2447925" y="104775"/>
          <a:ext cx="1647824" cy="468814"/>
        </a:xfrm>
        <a:prstGeom prst="rect">
          <a:avLst/>
        </a:prstGeom>
        <a:noFill/>
      </xdr:spPr>
      <xdr:txBody>
        <a:bodyPr wrap="square" lIns="91440" tIns="45720" rIns="91440" bIns="45720">
          <a:noAutofit/>
        </a:bodyPr>
        <a:lstStyle/>
        <a:p>
          <a:pPr algn="ctr"/>
          <a:endParaRPr lang="en-US" sz="3200" b="0" cap="none" spc="0">
            <a:ln w="10160">
              <a:solidFill>
                <a:schemeClr val="accent2">
                  <a:lumMod val="50000"/>
                </a:schemeClr>
              </a:solidFill>
              <a:prstDash val="solid"/>
            </a:ln>
            <a:solidFill>
              <a:schemeClr val="accent2">
                <a:lumMod val="40000"/>
                <a:lumOff val="60000"/>
              </a:schemeClr>
            </a:solidFill>
            <a:effectLst/>
            <a:latin typeface="Arial" pitchFamily="34" charset="0"/>
            <a:cs typeface="Arial" pitchFamily="34" charset="0"/>
          </a:endParaRPr>
        </a:p>
      </xdr:txBody>
    </xdr:sp>
    <xdr:clientData/>
  </xdr:oneCellAnchor>
  <xdr:twoCellAnchor editAs="oneCell">
    <xdr:from>
      <xdr:col>0</xdr:col>
      <xdr:colOff>122498</xdr:colOff>
      <xdr:row>0</xdr:row>
      <xdr:rowOff>226219</xdr:rowOff>
    </xdr:from>
    <xdr:to>
      <xdr:col>3</xdr:col>
      <xdr:colOff>343911</xdr:colOff>
      <xdr:row>2</xdr:row>
      <xdr:rowOff>154984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98" y="226219"/>
          <a:ext cx="1804944" cy="6788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1</xdr:row>
      <xdr:rowOff>1</xdr:rowOff>
    </xdr:from>
    <xdr:to>
      <xdr:col>12</xdr:col>
      <xdr:colOff>0</xdr:colOff>
      <xdr:row>1</xdr:row>
      <xdr:rowOff>9525</xdr:rowOff>
    </xdr:to>
    <xdr:cxnSp macro="">
      <xdr:nvCxnSpPr>
        <xdr:cNvPr id="2" name="AutoShape 5"/>
        <xdr:cNvCxnSpPr>
          <a:cxnSpLocks noChangeShapeType="1"/>
        </xdr:cNvCxnSpPr>
      </xdr:nvCxnSpPr>
      <xdr:spPr bwMode="auto">
        <a:xfrm flipV="1">
          <a:off x="2066925" y="495301"/>
          <a:ext cx="4629150" cy="952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57150</xdr:colOff>
      <xdr:row>1</xdr:row>
      <xdr:rowOff>0</xdr:rowOff>
    </xdr:from>
    <xdr:to>
      <xdr:col>12</xdr:col>
      <xdr:colOff>276225</xdr:colOff>
      <xdr:row>1</xdr:row>
      <xdr:rowOff>0</xdr:rowOff>
    </xdr:to>
    <xdr:cxnSp macro="">
      <xdr:nvCxnSpPr>
        <xdr:cNvPr id="7" name="AutoShape 3"/>
        <xdr:cNvCxnSpPr>
          <a:cxnSpLocks noChangeShapeType="1"/>
        </xdr:cNvCxnSpPr>
      </xdr:nvCxnSpPr>
      <xdr:spPr bwMode="auto">
        <a:xfrm>
          <a:off x="5076825" y="495300"/>
          <a:ext cx="18954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oneCellAnchor>
    <xdr:from>
      <xdr:col>4</xdr:col>
      <xdr:colOff>85725</xdr:colOff>
      <xdr:row>1</xdr:row>
      <xdr:rowOff>85725</xdr:rowOff>
    </xdr:from>
    <xdr:ext cx="1647824" cy="468814"/>
    <xdr:sp macro="" textlink="">
      <xdr:nvSpPr>
        <xdr:cNvPr id="5" name="Rectangle 4"/>
        <xdr:cNvSpPr/>
      </xdr:nvSpPr>
      <xdr:spPr>
        <a:xfrm>
          <a:off x="2276475" y="581025"/>
          <a:ext cx="1647824" cy="468814"/>
        </a:xfrm>
        <a:prstGeom prst="rect">
          <a:avLst/>
        </a:prstGeom>
        <a:noFill/>
      </xdr:spPr>
      <xdr:txBody>
        <a:bodyPr wrap="square" lIns="91440" tIns="45720" rIns="91440" bIns="45720">
          <a:noAutofit/>
        </a:bodyPr>
        <a:lstStyle/>
        <a:p>
          <a:pPr algn="ctr"/>
          <a:endParaRPr lang="en-US" sz="3200" b="0" cap="none" spc="0">
            <a:ln w="10160">
              <a:solidFill>
                <a:schemeClr val="accent2">
                  <a:lumMod val="50000"/>
                </a:schemeClr>
              </a:solidFill>
              <a:prstDash val="solid"/>
            </a:ln>
            <a:solidFill>
              <a:schemeClr val="accent2">
                <a:lumMod val="40000"/>
                <a:lumOff val="60000"/>
              </a:schemeClr>
            </a:solidFill>
            <a:effectLst/>
            <a:latin typeface="Arial" pitchFamily="34" charset="0"/>
            <a:cs typeface="Arial" pitchFamily="34" charset="0"/>
          </a:endParaRPr>
        </a:p>
      </xdr:txBody>
    </xdr:sp>
    <xdr:clientData/>
  </xdr:oneCellAnchor>
  <xdr:twoCellAnchor editAs="oneCell">
    <xdr:from>
      <xdr:col>1</xdr:col>
      <xdr:colOff>89646</xdr:colOff>
      <xdr:row>0</xdr:row>
      <xdr:rowOff>168088</xdr:rowOff>
    </xdr:from>
    <xdr:to>
      <xdr:col>2</xdr:col>
      <xdr:colOff>1150732</xdr:colOff>
      <xdr:row>2</xdr:row>
      <xdr:rowOff>108061</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7" y="168088"/>
          <a:ext cx="1744644" cy="657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47625</xdr:colOff>
      <xdr:row>1</xdr:row>
      <xdr:rowOff>0</xdr:rowOff>
    </xdr:from>
    <xdr:to>
      <xdr:col>16</xdr:col>
      <xdr:colOff>304800</xdr:colOff>
      <xdr:row>1</xdr:row>
      <xdr:rowOff>9525</xdr:rowOff>
    </xdr:to>
    <xdr:cxnSp macro="">
      <xdr:nvCxnSpPr>
        <xdr:cNvPr id="2" name="AutoShape 2"/>
        <xdr:cNvCxnSpPr>
          <a:cxnSpLocks noChangeShapeType="1"/>
        </xdr:cNvCxnSpPr>
      </xdr:nvCxnSpPr>
      <xdr:spPr bwMode="auto">
        <a:xfrm>
          <a:off x="2066925" y="476250"/>
          <a:ext cx="5229225"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112059</xdr:colOff>
      <xdr:row>0</xdr:row>
      <xdr:rowOff>145676</xdr:rowOff>
    </xdr:from>
    <xdr:to>
      <xdr:col>2</xdr:col>
      <xdr:colOff>276673</xdr:colOff>
      <xdr:row>2</xdr:row>
      <xdr:rowOff>85649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145676"/>
          <a:ext cx="1744644" cy="657149"/>
        </a:xfrm>
        <a:prstGeom prst="rect">
          <a:avLst/>
        </a:prstGeom>
      </xdr:spPr>
    </xdr:pic>
    <xdr:clientData/>
  </xdr:twoCellAnchor>
  <xdr:oneCellAnchor>
    <xdr:from>
      <xdr:col>5</xdr:col>
      <xdr:colOff>470647</xdr:colOff>
      <xdr:row>1</xdr:row>
      <xdr:rowOff>168089</xdr:rowOff>
    </xdr:from>
    <xdr:ext cx="1647824" cy="468814"/>
    <xdr:sp macro="" textlink="">
      <xdr:nvSpPr>
        <xdr:cNvPr id="6" name="Rectangle 5"/>
        <xdr:cNvSpPr/>
      </xdr:nvSpPr>
      <xdr:spPr>
        <a:xfrm>
          <a:off x="2801471" y="649942"/>
          <a:ext cx="1647824" cy="468814"/>
        </a:xfrm>
        <a:prstGeom prst="rect">
          <a:avLst/>
        </a:prstGeom>
        <a:noFill/>
      </xdr:spPr>
      <xdr:txBody>
        <a:bodyPr wrap="square" lIns="91440" tIns="45720" rIns="91440" bIns="45720">
          <a:noAutofit/>
        </a:bodyPr>
        <a:lstStyle/>
        <a:p>
          <a:pPr algn="ctr"/>
          <a:endParaRPr lang="en-US" sz="3200" b="0" cap="none" spc="0">
            <a:ln w="10160">
              <a:solidFill>
                <a:schemeClr val="accent2">
                  <a:lumMod val="50000"/>
                </a:schemeClr>
              </a:solidFill>
              <a:prstDash val="solid"/>
            </a:ln>
            <a:solidFill>
              <a:schemeClr val="accent2">
                <a:lumMod val="40000"/>
                <a:lumOff val="60000"/>
              </a:schemeClr>
            </a:solidFill>
            <a:effectLst/>
            <a:latin typeface="Arial" pitchFamily="34" charset="0"/>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19050</xdr:colOff>
      <xdr:row>68</xdr:row>
      <xdr:rowOff>9525</xdr:rowOff>
    </xdr:from>
    <xdr:to>
      <xdr:col>2</xdr:col>
      <xdr:colOff>174392</xdr:colOff>
      <xdr:row>70</xdr:row>
      <xdr:rowOff>142875</xdr:rowOff>
    </xdr:to>
    <xdr:sp macro="" textlink="">
      <xdr:nvSpPr>
        <xdr:cNvPr id="2" name="Right Brace 1"/>
        <xdr:cNvSpPr/>
      </xdr:nvSpPr>
      <xdr:spPr bwMode="auto">
        <a:xfrm>
          <a:off x="714375" y="12744450"/>
          <a:ext cx="155342" cy="514350"/>
        </a:xfrm>
        <a:prstGeom prst="rightBrace">
          <a:avLst>
            <a:gd name="adj1" fmla="val 36593"/>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twoCellAnchor>
    <xdr:from>
      <xdr:col>2</xdr:col>
      <xdr:colOff>52669</xdr:colOff>
      <xdr:row>101</xdr:row>
      <xdr:rowOff>56029</xdr:rowOff>
    </xdr:from>
    <xdr:to>
      <xdr:col>3</xdr:col>
      <xdr:colOff>28576</xdr:colOff>
      <xdr:row>104</xdr:row>
      <xdr:rowOff>145677</xdr:rowOff>
    </xdr:to>
    <xdr:sp macro="" textlink="">
      <xdr:nvSpPr>
        <xdr:cNvPr id="4" name="Right Brace 3"/>
        <xdr:cNvSpPr/>
      </xdr:nvSpPr>
      <xdr:spPr bwMode="auto">
        <a:xfrm>
          <a:off x="747994" y="19191754"/>
          <a:ext cx="156882" cy="661148"/>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twoCellAnchor>
    <xdr:from>
      <xdr:col>2</xdr:col>
      <xdr:colOff>33618</xdr:colOff>
      <xdr:row>106</xdr:row>
      <xdr:rowOff>25772</xdr:rowOff>
    </xdr:from>
    <xdr:to>
      <xdr:col>3</xdr:col>
      <xdr:colOff>20731</xdr:colOff>
      <xdr:row>109</xdr:row>
      <xdr:rowOff>149038</xdr:rowOff>
    </xdr:to>
    <xdr:sp macro="" textlink="">
      <xdr:nvSpPr>
        <xdr:cNvPr id="5" name="Right Brace 4"/>
        <xdr:cNvSpPr/>
      </xdr:nvSpPr>
      <xdr:spPr bwMode="auto">
        <a:xfrm>
          <a:off x="728943" y="20113997"/>
          <a:ext cx="168088" cy="694766"/>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twoCellAnchor>
    <xdr:from>
      <xdr:col>2</xdr:col>
      <xdr:colOff>66675</xdr:colOff>
      <xdr:row>113</xdr:row>
      <xdr:rowOff>46505</xdr:rowOff>
    </xdr:from>
    <xdr:to>
      <xdr:col>3</xdr:col>
      <xdr:colOff>76200</xdr:colOff>
      <xdr:row>117</xdr:row>
      <xdr:rowOff>169769</xdr:rowOff>
    </xdr:to>
    <xdr:sp macro="" textlink="">
      <xdr:nvSpPr>
        <xdr:cNvPr id="6" name="Right Brace 5"/>
        <xdr:cNvSpPr/>
      </xdr:nvSpPr>
      <xdr:spPr bwMode="auto">
        <a:xfrm>
          <a:off x="762000" y="21487280"/>
          <a:ext cx="190500" cy="885264"/>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twoCellAnchor>
    <xdr:from>
      <xdr:col>2</xdr:col>
      <xdr:colOff>38100</xdr:colOff>
      <xdr:row>119</xdr:row>
      <xdr:rowOff>47625</xdr:rowOff>
    </xdr:from>
    <xdr:to>
      <xdr:col>3</xdr:col>
      <xdr:colOff>47625</xdr:colOff>
      <xdr:row>123</xdr:row>
      <xdr:rowOff>170889</xdr:rowOff>
    </xdr:to>
    <xdr:sp macro="" textlink="">
      <xdr:nvSpPr>
        <xdr:cNvPr id="7" name="Right Brace 6"/>
        <xdr:cNvSpPr/>
      </xdr:nvSpPr>
      <xdr:spPr bwMode="auto">
        <a:xfrm>
          <a:off x="733425" y="22821900"/>
          <a:ext cx="190500" cy="885264"/>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twoCellAnchor>
    <xdr:from>
      <xdr:col>2</xdr:col>
      <xdr:colOff>38100</xdr:colOff>
      <xdr:row>96</xdr:row>
      <xdr:rowOff>180975</xdr:rowOff>
    </xdr:from>
    <xdr:to>
      <xdr:col>3</xdr:col>
      <xdr:colOff>25214</xdr:colOff>
      <xdr:row>100</xdr:row>
      <xdr:rowOff>113739</xdr:rowOff>
    </xdr:to>
    <xdr:sp macro="" textlink="">
      <xdr:nvSpPr>
        <xdr:cNvPr id="8" name="Right Brace 7"/>
        <xdr:cNvSpPr/>
      </xdr:nvSpPr>
      <xdr:spPr bwMode="auto">
        <a:xfrm>
          <a:off x="733425" y="18573750"/>
          <a:ext cx="168089" cy="694764"/>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Q39"/>
  <sheetViews>
    <sheetView showWhiteSpace="0" zoomScaleNormal="100" workbookViewId="0">
      <selection activeCell="I6" sqref="I6:L6"/>
    </sheetView>
  </sheetViews>
  <sheetFormatPr defaultColWidth="0" defaultRowHeight="14.25" zeroHeight="1"/>
  <cols>
    <col min="1" max="1" width="2.375" style="1" customWidth="1"/>
    <col min="2" max="5" width="9" style="1" customWidth="1"/>
    <col min="6" max="6" width="15.375" style="1" customWidth="1"/>
    <col min="7" max="7" width="3.875" style="1" customWidth="1"/>
    <col min="8" max="8" width="19" style="1" customWidth="1"/>
    <col min="9" max="12" width="9" style="1" customWidth="1"/>
    <col min="13" max="13" width="2.875" style="1" customWidth="1"/>
    <col min="14" max="17" width="0" style="1" hidden="1" customWidth="1"/>
    <col min="18" max="16384" width="9" style="1" hidden="1"/>
  </cols>
  <sheetData>
    <row r="1" spans="1:17"/>
    <row r="2" spans="1:17" s="9" customFormat="1" ht="28.5" customHeight="1" thickBot="1">
      <c r="B2" s="8"/>
      <c r="C2" s="12"/>
      <c r="D2" s="8"/>
      <c r="E2" s="8"/>
      <c r="F2" s="8"/>
      <c r="G2" s="8"/>
      <c r="H2" s="8"/>
      <c r="I2" s="8"/>
      <c r="J2" s="8"/>
      <c r="K2" s="13"/>
      <c r="L2" s="13" t="s">
        <v>123</v>
      </c>
    </row>
    <row r="3" spans="1:17" ht="16.5" customHeight="1">
      <c r="L3" s="14" t="s">
        <v>124</v>
      </c>
    </row>
    <row r="4" spans="1:17" ht="16.5" customHeight="1">
      <c r="L4" s="14" t="s">
        <v>20</v>
      </c>
    </row>
    <row r="5" spans="1:17" ht="13.5" customHeight="1">
      <c r="L5" s="5"/>
    </row>
    <row r="6" spans="1:17" ht="14.25" customHeight="1">
      <c r="B6" s="317" t="s">
        <v>125</v>
      </c>
      <c r="C6" s="317"/>
      <c r="D6" s="317"/>
      <c r="E6" s="317"/>
      <c r="F6" s="317"/>
      <c r="H6" s="2" t="s">
        <v>129</v>
      </c>
      <c r="I6" s="320"/>
      <c r="J6" s="321"/>
      <c r="K6" s="321"/>
      <c r="L6" s="321"/>
    </row>
    <row r="7" spans="1:17" ht="14.25" customHeight="1">
      <c r="A7" s="15"/>
      <c r="B7" s="317"/>
      <c r="C7" s="317"/>
      <c r="D7" s="317"/>
      <c r="E7" s="317"/>
      <c r="F7" s="317"/>
      <c r="H7" s="2" t="s">
        <v>130</v>
      </c>
      <c r="I7" s="319"/>
      <c r="J7" s="319"/>
      <c r="K7" s="319"/>
      <c r="L7" s="319"/>
      <c r="M7" s="10"/>
      <c r="N7" s="10"/>
      <c r="O7" s="10"/>
      <c r="P7" s="10"/>
      <c r="Q7" s="10"/>
    </row>
    <row r="8" spans="1:17">
      <c r="A8" s="15"/>
      <c r="B8" s="317"/>
      <c r="C8" s="317"/>
      <c r="D8" s="317"/>
      <c r="E8" s="317"/>
      <c r="F8" s="317"/>
      <c r="H8" s="2" t="s">
        <v>132</v>
      </c>
      <c r="I8" s="318"/>
      <c r="J8" s="318"/>
      <c r="K8" s="11"/>
      <c r="L8" s="11"/>
      <c r="M8" s="11"/>
      <c r="N8" s="11"/>
      <c r="O8" s="11"/>
      <c r="P8" s="11"/>
      <c r="Q8" s="11"/>
    </row>
    <row r="9" spans="1:17">
      <c r="A9" s="15"/>
      <c r="B9" s="317"/>
      <c r="C9" s="317"/>
      <c r="D9" s="317"/>
      <c r="E9" s="317"/>
      <c r="F9" s="317"/>
      <c r="H9" s="16" t="s">
        <v>126</v>
      </c>
      <c r="M9" s="4"/>
      <c r="N9" s="4"/>
      <c r="O9" s="7"/>
      <c r="P9" s="4"/>
      <c r="Q9" s="3"/>
    </row>
    <row r="10" spans="1:17">
      <c r="A10" s="15"/>
      <c r="B10" s="317"/>
      <c r="C10" s="317"/>
      <c r="D10" s="317"/>
      <c r="E10" s="317"/>
      <c r="F10" s="317"/>
      <c r="I10" s="316"/>
      <c r="J10" s="316"/>
      <c r="K10" s="316"/>
      <c r="L10" s="316"/>
    </row>
    <row r="11" spans="1:17">
      <c r="A11" s="15"/>
      <c r="B11" s="317"/>
      <c r="C11" s="317"/>
      <c r="D11" s="317"/>
      <c r="E11" s="317"/>
      <c r="F11" s="317"/>
      <c r="I11" s="316"/>
      <c r="J11" s="316"/>
      <c r="K11" s="316"/>
      <c r="L11" s="316"/>
    </row>
    <row r="12" spans="1:17">
      <c r="A12" s="15"/>
      <c r="B12" s="317"/>
      <c r="C12" s="317"/>
      <c r="D12" s="317"/>
      <c r="E12" s="317"/>
      <c r="F12" s="317"/>
      <c r="I12" s="316"/>
      <c r="J12" s="316"/>
      <c r="K12" s="316"/>
      <c r="L12" s="316"/>
    </row>
    <row r="13" spans="1:17">
      <c r="A13" s="15"/>
      <c r="B13" s="317"/>
      <c r="C13" s="317"/>
      <c r="D13" s="317"/>
      <c r="E13" s="317"/>
      <c r="F13" s="317"/>
      <c r="I13" s="316"/>
      <c r="J13" s="316"/>
      <c r="K13" s="316"/>
      <c r="L13" s="316"/>
    </row>
    <row r="14" spans="1:17">
      <c r="A14" s="15"/>
      <c r="B14" s="317"/>
      <c r="C14" s="317"/>
      <c r="D14" s="317"/>
      <c r="E14" s="317"/>
      <c r="F14" s="317"/>
      <c r="I14" s="316"/>
      <c r="J14" s="316"/>
      <c r="K14" s="316"/>
      <c r="L14" s="316"/>
    </row>
    <row r="15" spans="1:17">
      <c r="A15" s="15"/>
      <c r="B15" s="317"/>
      <c r="C15" s="317"/>
      <c r="D15" s="317"/>
      <c r="E15" s="317"/>
      <c r="F15" s="317"/>
      <c r="I15" s="316"/>
      <c r="J15" s="316"/>
      <c r="K15" s="316"/>
      <c r="L15" s="316"/>
    </row>
    <row r="16" spans="1:17">
      <c r="A16" s="15"/>
      <c r="B16" s="317"/>
      <c r="C16" s="317"/>
      <c r="D16" s="317"/>
      <c r="E16" s="317"/>
      <c r="F16" s="317"/>
      <c r="I16" s="316"/>
      <c r="J16" s="316"/>
      <c r="K16" s="316"/>
      <c r="L16" s="316"/>
    </row>
    <row r="17" spans="1:12">
      <c r="A17" s="15"/>
      <c r="B17" s="317"/>
      <c r="C17" s="317"/>
      <c r="D17" s="317"/>
      <c r="E17" s="317"/>
      <c r="F17" s="317"/>
      <c r="I17" s="316"/>
      <c r="J17" s="316"/>
      <c r="K17" s="316"/>
      <c r="L17" s="316"/>
    </row>
    <row r="18" spans="1:12">
      <c r="A18" s="15"/>
      <c r="B18" s="317"/>
      <c r="C18" s="317"/>
      <c r="D18" s="317"/>
      <c r="E18" s="317"/>
      <c r="F18" s="317"/>
      <c r="I18" s="316"/>
      <c r="J18" s="316"/>
      <c r="K18" s="316"/>
      <c r="L18" s="316"/>
    </row>
    <row r="19" spans="1:12">
      <c r="A19" s="15"/>
      <c r="B19" s="317"/>
      <c r="C19" s="317"/>
      <c r="D19" s="317"/>
      <c r="E19" s="317"/>
      <c r="F19" s="317"/>
      <c r="I19" s="316"/>
      <c r="J19" s="316"/>
      <c r="K19" s="316"/>
      <c r="L19" s="316"/>
    </row>
    <row r="20" spans="1:12">
      <c r="A20" s="15"/>
      <c r="B20" s="317"/>
      <c r="C20" s="317"/>
      <c r="D20" s="317"/>
      <c r="E20" s="317"/>
      <c r="F20" s="317"/>
      <c r="I20" s="316"/>
      <c r="J20" s="316"/>
      <c r="K20" s="316"/>
      <c r="L20" s="316"/>
    </row>
    <row r="21" spans="1:12" ht="15.75">
      <c r="A21" s="15"/>
      <c r="B21" s="317"/>
      <c r="C21" s="317"/>
      <c r="D21" s="317"/>
      <c r="E21" s="317"/>
      <c r="F21" s="317"/>
      <c r="H21" s="6" t="s">
        <v>117</v>
      </c>
    </row>
    <row r="22" spans="1:12">
      <c r="A22" s="15"/>
      <c r="B22" s="317"/>
      <c r="C22" s="317"/>
      <c r="D22" s="317"/>
      <c r="E22" s="317"/>
      <c r="F22" s="317"/>
      <c r="H22" s="315" t="s">
        <v>119</v>
      </c>
      <c r="I22" s="315"/>
      <c r="J22" s="315"/>
    </row>
    <row r="23" spans="1:12">
      <c r="A23" s="15"/>
      <c r="B23" s="317"/>
      <c r="C23" s="317"/>
      <c r="D23" s="317"/>
      <c r="E23" s="317"/>
      <c r="F23" s="317"/>
      <c r="H23" s="315" t="s">
        <v>122</v>
      </c>
      <c r="I23" s="315"/>
      <c r="J23" s="315"/>
    </row>
    <row r="24" spans="1:12">
      <c r="A24" s="15"/>
      <c r="B24" s="317"/>
      <c r="C24" s="317"/>
      <c r="D24" s="317"/>
      <c r="E24" s="317"/>
      <c r="F24" s="317"/>
      <c r="H24" s="323" t="s">
        <v>118</v>
      </c>
      <c r="I24" s="323"/>
      <c r="J24" s="323"/>
    </row>
    <row r="25" spans="1:12">
      <c r="A25" s="15"/>
      <c r="B25" s="317"/>
      <c r="C25" s="317"/>
      <c r="D25" s="317"/>
      <c r="E25" s="317"/>
      <c r="F25" s="317"/>
      <c r="H25" s="322" t="s">
        <v>121</v>
      </c>
      <c r="I25" s="322"/>
      <c r="J25" s="322"/>
    </row>
    <row r="26" spans="1:12">
      <c r="A26" s="15"/>
      <c r="B26" s="317"/>
      <c r="C26" s="317"/>
      <c r="D26" s="317"/>
      <c r="E26" s="317"/>
      <c r="F26" s="317"/>
    </row>
    <row r="27" spans="1:12">
      <c r="A27" s="15"/>
      <c r="B27" s="317"/>
      <c r="C27" s="317"/>
      <c r="D27" s="317"/>
      <c r="E27" s="317"/>
      <c r="F27" s="317"/>
    </row>
    <row r="28" spans="1:12">
      <c r="A28" s="15"/>
      <c r="B28" s="317"/>
      <c r="C28" s="317"/>
      <c r="D28" s="317"/>
      <c r="E28" s="317"/>
      <c r="F28" s="317"/>
    </row>
    <row r="29" spans="1:12">
      <c r="A29" s="15"/>
      <c r="B29" s="15"/>
      <c r="C29" s="15"/>
      <c r="D29" s="15"/>
      <c r="E29" s="15"/>
      <c r="F29" s="15"/>
    </row>
    <row r="30" spans="1:12">
      <c r="A30" s="15"/>
      <c r="B30" s="15"/>
      <c r="C30" s="15"/>
      <c r="D30" s="15"/>
      <c r="E30" s="15"/>
      <c r="F30" s="15"/>
    </row>
    <row r="31" spans="1:12">
      <c r="A31" s="15"/>
      <c r="B31" s="15"/>
      <c r="C31" s="15"/>
      <c r="D31" s="15"/>
      <c r="E31" s="15"/>
      <c r="F31" s="15"/>
    </row>
    <row r="32" spans="1:12">
      <c r="A32" s="15"/>
      <c r="B32" s="15"/>
      <c r="C32" s="15"/>
      <c r="D32" s="15"/>
      <c r="E32" s="15"/>
      <c r="F32" s="15"/>
    </row>
    <row r="33"/>
    <row r="34"/>
    <row r="35"/>
    <row r="36"/>
    <row r="37"/>
    <row r="38"/>
    <row r="39"/>
  </sheetData>
  <sheetProtection algorithmName="SHA-512" hashValue="CcTEVMnaG7gzV16GBPbiw7pVKy1pEKr3QH5pi7k52/fu8Sso0IXd8BrTTTjg/tdsQokdFi3X9BEMUX3IvbDtzg==" saltValue="46hb3i16dJdbV01XcNjeKQ==" spinCount="100000" sheet="1" objects="1" scenarios="1"/>
  <mergeCells count="9">
    <mergeCell ref="H22:J22"/>
    <mergeCell ref="I10:L20"/>
    <mergeCell ref="B6:F28"/>
    <mergeCell ref="I8:J8"/>
    <mergeCell ref="I7:L7"/>
    <mergeCell ref="I6:L6"/>
    <mergeCell ref="H25:J25"/>
    <mergeCell ref="H24:J24"/>
    <mergeCell ref="H23:J23"/>
  </mergeCells>
  <dataValidations count="1">
    <dataValidation errorStyle="information" allowBlank="1" showInputMessage="1" showErrorMessage="1" sqref="I8 K8"/>
  </dataValidations>
  <hyperlinks>
    <hyperlink ref="H23" location="'Schedule 5a'!A1" display="Shedule 5a"/>
    <hyperlink ref="H22" location="'Coal 5'!A1" display="Coal 5"/>
    <hyperlink ref="H24" location="'Schedule 5b'!A1" display="Shedule 5b - Schedule of allowed costs"/>
    <hyperlink ref="H25" location="'Schedule 5c'!A1" display="Schedule 5c - Project payback schedule"/>
  </hyperlinks>
  <pageMargins left="0.39370078740157483" right="0.39370078740157483" top="0.39370078740157483" bottom="0.3937007874015748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T195"/>
  <sheetViews>
    <sheetView showGridLines="0" tabSelected="1" showWhiteSpace="0" zoomScaleNormal="100" zoomScaleSheetLayoutView="100" zoomScalePageLayoutView="90" workbookViewId="0">
      <selection activeCell="C6" sqref="C6:L7 C8:D8 G14:H14 F17 G17:H20 G22:H22 J22:L22 G25:H25 G27:H27 J27:L27 G31:H31 G33:H33 G35:H35 K35:L36 K38:L38 G40:H40 K40:L40 G42:H42 G49:H51 K51:L51 K54:L54 G59:H61"/>
    </sheetView>
  </sheetViews>
  <sheetFormatPr defaultColWidth="0" defaultRowHeight="15.75" zeroHeight="1"/>
  <cols>
    <col min="1" max="1" width="1.875" style="44" customWidth="1"/>
    <col min="2" max="2" width="20.25" style="44" customWidth="1"/>
    <col min="3" max="3" width="4.875" style="44" customWidth="1"/>
    <col min="4" max="4" width="16.5" style="44" customWidth="1"/>
    <col min="5" max="5" width="2.5" style="44" customWidth="1"/>
    <col min="6" max="6" width="1.625" style="44" customWidth="1"/>
    <col min="7" max="7" width="8.625" style="162" customWidth="1"/>
    <col min="8" max="8" width="7.375" style="44" customWidth="1"/>
    <col min="9" max="9" width="2.5" style="44" customWidth="1"/>
    <col min="10" max="10" width="1.625" style="44" customWidth="1"/>
    <col min="11" max="11" width="10" style="44" customWidth="1"/>
    <col min="12" max="12" width="5" style="44" customWidth="1"/>
    <col min="13" max="13" width="1.625" style="44" customWidth="1"/>
    <col min="14" max="14" width="6.125" style="44" customWidth="1"/>
    <col min="15" max="15" width="4.875" style="163" customWidth="1"/>
    <col min="16" max="16" width="9" style="44" hidden="1" customWidth="1"/>
    <col min="17" max="20" width="0" style="44" hidden="1" customWidth="1"/>
    <col min="21" max="16384" width="9" style="44" hidden="1"/>
  </cols>
  <sheetData>
    <row r="1" spans="1:16" ht="37.5" customHeight="1">
      <c r="A1" s="40"/>
      <c r="B1" s="41"/>
      <c r="C1" s="41"/>
      <c r="D1" s="41"/>
      <c r="E1" s="41"/>
      <c r="F1" s="41"/>
      <c r="G1" s="42"/>
      <c r="H1" s="43"/>
      <c r="I1" s="43"/>
      <c r="J1" s="43"/>
      <c r="K1" s="324" t="s">
        <v>207</v>
      </c>
      <c r="L1" s="324"/>
      <c r="M1" s="324"/>
      <c r="N1" s="324"/>
      <c r="O1" s="324"/>
    </row>
    <row r="2" spans="1:16" ht="18.75" customHeight="1">
      <c r="A2" s="41"/>
      <c r="B2" s="45"/>
      <c r="C2" s="45"/>
      <c r="D2" s="41"/>
      <c r="E2" s="41"/>
      <c r="F2" s="41"/>
      <c r="G2" s="42"/>
      <c r="H2" s="41"/>
      <c r="I2" s="325" t="s">
        <v>208</v>
      </c>
      <c r="J2" s="325"/>
      <c r="K2" s="325"/>
      <c r="L2" s="325"/>
      <c r="M2" s="325"/>
      <c r="N2" s="325"/>
      <c r="O2" s="325"/>
    </row>
    <row r="3" spans="1:16" ht="18.75" customHeight="1">
      <c r="A3" s="41"/>
      <c r="B3" s="41"/>
      <c r="C3" s="41"/>
      <c r="D3" s="41"/>
      <c r="E3" s="41"/>
      <c r="F3" s="41"/>
      <c r="G3" s="42"/>
      <c r="H3" s="41"/>
      <c r="I3" s="41"/>
      <c r="J3" s="41"/>
      <c r="K3" s="41"/>
      <c r="L3" s="41"/>
      <c r="M3" s="41"/>
      <c r="N3" s="41"/>
      <c r="O3" s="46" t="s">
        <v>20</v>
      </c>
    </row>
    <row r="4" spans="1:16" ht="7.5" customHeight="1">
      <c r="A4" s="41"/>
      <c r="B4" s="41"/>
      <c r="C4" s="41"/>
      <c r="D4" s="41"/>
      <c r="E4" s="41"/>
      <c r="F4" s="41"/>
      <c r="G4" s="42"/>
      <c r="H4" s="41"/>
      <c r="I4" s="41"/>
      <c r="J4" s="41"/>
      <c r="K4" s="41"/>
      <c r="L4" s="41"/>
      <c r="M4" s="41"/>
      <c r="N4" s="41"/>
      <c r="O4" s="47"/>
    </row>
    <row r="5" spans="1:16" ht="7.5" customHeight="1">
      <c r="A5" s="41"/>
      <c r="B5" s="41"/>
      <c r="C5" s="41"/>
      <c r="D5" s="41"/>
      <c r="E5" s="41"/>
      <c r="F5" s="41"/>
      <c r="G5" s="42"/>
      <c r="H5" s="41"/>
      <c r="I5" s="41"/>
      <c r="J5" s="41"/>
      <c r="K5" s="41"/>
      <c r="L5" s="41"/>
      <c r="M5" s="41"/>
      <c r="N5" s="41"/>
      <c r="O5" s="47"/>
    </row>
    <row r="6" spans="1:16" ht="24" customHeight="1">
      <c r="A6" s="48" t="s">
        <v>281</v>
      </c>
      <c r="B6" s="49" t="s">
        <v>129</v>
      </c>
      <c r="C6" s="368">
        <f>+'Bituminous Coal Year End'!$I$6</f>
        <v>0</v>
      </c>
      <c r="D6" s="368"/>
      <c r="E6" s="368"/>
      <c r="F6" s="368"/>
      <c r="G6" s="368"/>
      <c r="H6" s="368"/>
      <c r="I6" s="368"/>
      <c r="J6" s="368"/>
      <c r="K6" s="368"/>
      <c r="L6" s="368"/>
      <c r="M6" s="50"/>
      <c r="N6" s="50"/>
      <c r="O6" s="51">
        <v>5001</v>
      </c>
    </row>
    <row r="7" spans="1:16" s="54" customFormat="1" ht="24" customHeight="1">
      <c r="A7" s="52" t="s">
        <v>281</v>
      </c>
      <c r="B7" s="49" t="s">
        <v>131</v>
      </c>
      <c r="C7" s="326">
        <f>+'Bituminous Coal Year End'!$I$7</f>
        <v>0</v>
      </c>
      <c r="D7" s="326"/>
      <c r="E7" s="326"/>
      <c r="F7" s="326"/>
      <c r="G7" s="326"/>
      <c r="H7" s="326"/>
      <c r="I7" s="326"/>
      <c r="J7" s="326"/>
      <c r="K7" s="326"/>
      <c r="L7" s="326"/>
      <c r="M7" s="53"/>
      <c r="N7" s="53"/>
      <c r="O7" s="51">
        <v>5002</v>
      </c>
    </row>
    <row r="8" spans="1:16" s="54" customFormat="1" ht="24" customHeight="1">
      <c r="A8" s="52" t="s">
        <v>281</v>
      </c>
      <c r="B8" s="55" t="s">
        <v>132</v>
      </c>
      <c r="C8" s="331">
        <f>+'Bituminous Coal Year End'!$I$8</f>
        <v>0</v>
      </c>
      <c r="D8" s="331"/>
      <c r="E8" s="56"/>
      <c r="F8" s="56"/>
      <c r="G8" s="56"/>
      <c r="H8" s="57"/>
      <c r="I8" s="57"/>
      <c r="J8" s="293"/>
      <c r="K8" s="369" t="s">
        <v>282</v>
      </c>
      <c r="L8" s="370"/>
      <c r="M8" s="53"/>
      <c r="N8" s="53"/>
      <c r="O8" s="51">
        <v>5003</v>
      </c>
    </row>
    <row r="9" spans="1:16" s="54" customFormat="1" ht="6.75" customHeight="1">
      <c r="A9" s="50"/>
      <c r="B9" s="58"/>
      <c r="C9" s="58"/>
      <c r="D9" s="58"/>
      <c r="E9" s="58"/>
      <c r="F9" s="58"/>
      <c r="G9" s="58"/>
      <c r="H9" s="58"/>
      <c r="I9" s="58"/>
      <c r="J9" s="59"/>
      <c r="K9" s="371"/>
      <c r="L9" s="370"/>
      <c r="M9" s="59"/>
      <c r="N9" s="50"/>
      <c r="O9" s="60"/>
    </row>
    <row r="10" spans="1:16" s="66" customFormat="1" ht="16.5" thickBot="1">
      <c r="A10" s="61"/>
      <c r="B10" s="62"/>
      <c r="C10" s="62"/>
      <c r="D10" s="62"/>
      <c r="E10" s="62"/>
      <c r="F10" s="63"/>
      <c r="G10" s="338" t="s">
        <v>5</v>
      </c>
      <c r="H10" s="338"/>
      <c r="I10" s="62"/>
      <c r="J10" s="64"/>
      <c r="K10" s="345"/>
      <c r="L10" s="346"/>
      <c r="M10" s="64"/>
      <c r="N10" s="65"/>
      <c r="O10" s="60"/>
      <c r="P10" s="66" t="b">
        <v>1</v>
      </c>
    </row>
    <row r="11" spans="1:16" s="66" customFormat="1" ht="17.25" thickTop="1" thickBot="1">
      <c r="A11" s="61"/>
      <c r="B11" s="67" t="s">
        <v>133</v>
      </c>
      <c r="C11" s="67"/>
      <c r="D11" s="68"/>
      <c r="E11" s="62"/>
      <c r="F11" s="69"/>
      <c r="G11" s="339"/>
      <c r="H11" s="340"/>
      <c r="I11" s="62"/>
      <c r="J11" s="64"/>
      <c r="K11" s="62"/>
      <c r="L11" s="62"/>
      <c r="M11" s="64"/>
      <c r="N11" s="51" t="s">
        <v>31</v>
      </c>
      <c r="O11" s="70">
        <v>5004</v>
      </c>
    </row>
    <row r="12" spans="1:16" s="66" customFormat="1">
      <c r="A12" s="61"/>
      <c r="B12" s="67" t="s">
        <v>134</v>
      </c>
      <c r="C12" s="67"/>
      <c r="D12" s="68"/>
      <c r="E12" s="62"/>
      <c r="F12" s="71"/>
      <c r="G12" s="341"/>
      <c r="H12" s="342"/>
      <c r="I12" s="62"/>
      <c r="J12" s="64"/>
      <c r="K12" s="62"/>
      <c r="L12" s="62"/>
      <c r="M12" s="64"/>
      <c r="N12" s="51" t="s">
        <v>6</v>
      </c>
      <c r="O12" s="70">
        <v>5005</v>
      </c>
    </row>
    <row r="13" spans="1:16" s="66" customFormat="1">
      <c r="A13" s="61"/>
      <c r="B13" s="67" t="s">
        <v>135</v>
      </c>
      <c r="C13" s="67"/>
      <c r="D13" s="68"/>
      <c r="E13" s="62"/>
      <c r="F13" s="71" t="s">
        <v>7</v>
      </c>
      <c r="G13" s="343"/>
      <c r="H13" s="344"/>
      <c r="I13" s="62"/>
      <c r="J13" s="64"/>
      <c r="K13" s="62"/>
      <c r="L13" s="62"/>
      <c r="M13" s="64"/>
      <c r="N13" s="51" t="s">
        <v>6</v>
      </c>
      <c r="O13" s="70">
        <v>5006</v>
      </c>
    </row>
    <row r="14" spans="1:16" s="66" customFormat="1" ht="16.5" thickBot="1">
      <c r="A14" s="61"/>
      <c r="B14" s="67" t="s">
        <v>136</v>
      </c>
      <c r="C14" s="67"/>
      <c r="D14" s="72"/>
      <c r="E14" s="62"/>
      <c r="F14" s="73" t="s">
        <v>8</v>
      </c>
      <c r="G14" s="373">
        <f>SUM(G12-G13)</f>
        <v>0</v>
      </c>
      <c r="H14" s="373"/>
      <c r="I14" s="62"/>
      <c r="J14" s="64"/>
      <c r="K14" s="62"/>
      <c r="L14" s="62"/>
      <c r="M14" s="64"/>
      <c r="N14" s="51" t="s">
        <v>6</v>
      </c>
      <c r="O14" s="70">
        <v>5007</v>
      </c>
    </row>
    <row r="15" spans="1:16" s="66" customFormat="1" ht="6" customHeight="1">
      <c r="A15" s="61"/>
      <c r="B15" s="74"/>
      <c r="C15" s="74"/>
      <c r="D15" s="75"/>
      <c r="E15" s="76"/>
      <c r="F15" s="77"/>
      <c r="G15" s="78"/>
      <c r="H15" s="78"/>
      <c r="I15" s="76"/>
      <c r="J15" s="79"/>
      <c r="K15" s="76"/>
      <c r="L15" s="76"/>
      <c r="M15" s="79"/>
      <c r="N15" s="80"/>
      <c r="O15" s="81"/>
    </row>
    <row r="16" spans="1:16" s="54" customFormat="1" ht="21" customHeight="1">
      <c r="A16" s="50"/>
      <c r="B16" s="82" t="s">
        <v>139</v>
      </c>
      <c r="C16" s="82"/>
      <c r="D16" s="83"/>
      <c r="E16" s="83"/>
      <c r="F16" s="84"/>
      <c r="G16" s="381" t="s">
        <v>4</v>
      </c>
      <c r="H16" s="381"/>
      <c r="I16" s="85"/>
      <c r="J16" s="86"/>
      <c r="K16" s="86"/>
      <c r="L16" s="86"/>
      <c r="M16" s="87"/>
      <c r="N16" s="87"/>
      <c r="O16" s="88"/>
    </row>
    <row r="17" spans="1:15" s="54" customFormat="1" ht="15.75" customHeight="1" thickBot="1">
      <c r="A17" s="50"/>
      <c r="B17" s="89" t="s">
        <v>133</v>
      </c>
      <c r="C17" s="89"/>
      <c r="D17" s="90"/>
      <c r="E17" s="91"/>
      <c r="F17" s="165">
        <f>G11</f>
        <v>0</v>
      </c>
      <c r="G17" s="374">
        <f>G11</f>
        <v>0</v>
      </c>
      <c r="H17" s="374"/>
      <c r="I17" s="92"/>
      <c r="J17" s="86"/>
      <c r="K17" s="86"/>
      <c r="L17" s="86"/>
      <c r="M17" s="93"/>
      <c r="N17" s="94" t="s">
        <v>31</v>
      </c>
      <c r="O17" s="51">
        <v>5008</v>
      </c>
    </row>
    <row r="18" spans="1:15" s="99" customFormat="1" ht="15.75" customHeight="1">
      <c r="A18" s="50"/>
      <c r="B18" s="89" t="s">
        <v>134</v>
      </c>
      <c r="C18" s="89"/>
      <c r="D18" s="95"/>
      <c r="E18" s="91"/>
      <c r="F18" s="96"/>
      <c r="G18" s="375">
        <f>G12</f>
        <v>0</v>
      </c>
      <c r="H18" s="375"/>
      <c r="I18" s="97"/>
      <c r="J18" s="98"/>
      <c r="K18" s="98"/>
      <c r="L18" s="98"/>
      <c r="M18" s="93"/>
      <c r="N18" s="94" t="s">
        <v>6</v>
      </c>
      <c r="O18" s="51">
        <v>5009</v>
      </c>
    </row>
    <row r="19" spans="1:15" s="99" customFormat="1" ht="15.75" customHeight="1">
      <c r="A19" s="50"/>
      <c r="B19" s="89" t="s">
        <v>135</v>
      </c>
      <c r="C19" s="89"/>
      <c r="D19" s="95"/>
      <c r="E19" s="91"/>
      <c r="F19" s="96" t="s">
        <v>7</v>
      </c>
      <c r="G19" s="376">
        <f>G13</f>
        <v>0</v>
      </c>
      <c r="H19" s="377"/>
      <c r="I19" s="97"/>
      <c r="J19" s="98"/>
      <c r="K19" s="98"/>
      <c r="L19" s="98"/>
      <c r="M19" s="93"/>
      <c r="N19" s="94" t="s">
        <v>6</v>
      </c>
      <c r="O19" s="51">
        <v>5010</v>
      </c>
    </row>
    <row r="20" spans="1:15" ht="15.75" customHeight="1" thickBot="1">
      <c r="A20" s="50"/>
      <c r="B20" s="89" t="s">
        <v>137</v>
      </c>
      <c r="C20" s="89"/>
      <c r="D20" s="100"/>
      <c r="E20" s="101"/>
      <c r="F20" s="102" t="s">
        <v>8</v>
      </c>
      <c r="G20" s="372">
        <f>(G18-G19)</f>
        <v>0</v>
      </c>
      <c r="H20" s="372"/>
      <c r="I20" s="97"/>
      <c r="J20" s="41"/>
      <c r="K20" s="41"/>
      <c r="L20" s="41"/>
      <c r="M20" s="93"/>
      <c r="N20" s="94" t="s">
        <v>6</v>
      </c>
      <c r="O20" s="51">
        <v>5011</v>
      </c>
    </row>
    <row r="21" spans="1:15" ht="15.75" customHeight="1" thickBot="1">
      <c r="A21" s="50"/>
      <c r="B21" s="103"/>
      <c r="C21" s="103"/>
      <c r="D21" s="91"/>
      <c r="E21" s="91"/>
      <c r="F21" s="96" t="s">
        <v>9</v>
      </c>
      <c r="G21" s="378">
        <v>0.01</v>
      </c>
      <c r="H21" s="378"/>
      <c r="I21" s="97"/>
      <c r="J21" s="104"/>
      <c r="K21" s="50"/>
      <c r="L21" s="50"/>
      <c r="M21" s="93"/>
      <c r="N21" s="94"/>
      <c r="O21" s="51">
        <v>5012</v>
      </c>
    </row>
    <row r="22" spans="1:15" ht="26.25" customHeight="1" thickBot="1">
      <c r="A22" s="50"/>
      <c r="B22" s="105" t="s">
        <v>138</v>
      </c>
      <c r="C22" s="105"/>
      <c r="D22" s="106"/>
      <c r="E22" s="107"/>
      <c r="F22" s="102" t="s">
        <v>8</v>
      </c>
      <c r="G22" s="358">
        <f>IF(G20&lt;0,0, G20*0.01)</f>
        <v>0</v>
      </c>
      <c r="H22" s="358"/>
      <c r="I22" s="97" t="s">
        <v>11</v>
      </c>
      <c r="J22" s="352">
        <f>G22</f>
        <v>0</v>
      </c>
      <c r="K22" s="353"/>
      <c r="L22" s="354"/>
      <c r="M22" s="108"/>
      <c r="N22" s="94" t="s">
        <v>6</v>
      </c>
      <c r="O22" s="109">
        <v>5013</v>
      </c>
    </row>
    <row r="23" spans="1:15">
      <c r="A23" s="50"/>
      <c r="B23" s="103"/>
      <c r="C23" s="103"/>
      <c r="D23" s="91"/>
      <c r="E23" s="91"/>
      <c r="F23" s="91"/>
      <c r="G23" s="110"/>
      <c r="H23" s="110"/>
      <c r="I23" s="97"/>
      <c r="J23" s="84"/>
      <c r="K23" s="111"/>
      <c r="L23" s="111"/>
      <c r="M23" s="85"/>
      <c r="N23" s="85"/>
      <c r="O23" s="112"/>
    </row>
    <row r="24" spans="1:15">
      <c r="A24" s="50"/>
      <c r="B24" s="113" t="s">
        <v>140</v>
      </c>
      <c r="C24" s="113"/>
      <c r="D24" s="83"/>
      <c r="E24" s="83"/>
      <c r="F24" s="83"/>
      <c r="G24" s="110"/>
      <c r="H24" s="110"/>
      <c r="I24" s="97"/>
      <c r="J24" s="84"/>
      <c r="K24" s="111"/>
      <c r="L24" s="111"/>
      <c r="M24" s="85"/>
      <c r="N24" s="85"/>
      <c r="O24" s="112"/>
    </row>
    <row r="25" spans="1:15" ht="15.75" customHeight="1">
      <c r="A25" s="50"/>
      <c r="B25" s="89" t="s">
        <v>136</v>
      </c>
      <c r="C25" s="89"/>
      <c r="D25" s="114" t="s">
        <v>34</v>
      </c>
      <c r="E25" s="91"/>
      <c r="F25" s="96"/>
      <c r="G25" s="333">
        <f>G14</f>
        <v>0</v>
      </c>
      <c r="H25" s="333"/>
      <c r="I25" s="97"/>
      <c r="J25" s="104"/>
      <c r="K25" s="115"/>
      <c r="L25" s="115"/>
      <c r="M25" s="85"/>
      <c r="N25" s="94" t="s">
        <v>6</v>
      </c>
      <c r="O25" s="51">
        <v>5014</v>
      </c>
    </row>
    <row r="26" spans="1:15" ht="15.75" customHeight="1">
      <c r="A26" s="50"/>
      <c r="B26" s="89" t="s">
        <v>141</v>
      </c>
      <c r="C26" s="89"/>
      <c r="D26" s="95"/>
      <c r="E26" s="91"/>
      <c r="F26" s="96" t="s">
        <v>10</v>
      </c>
      <c r="G26" s="332"/>
      <c r="H26" s="332"/>
      <c r="I26" s="97"/>
      <c r="J26" s="84"/>
      <c r="K26" s="116"/>
      <c r="L26" s="116"/>
      <c r="M26" s="85"/>
      <c r="N26" s="94" t="s">
        <v>6</v>
      </c>
      <c r="O26" s="51">
        <v>5015</v>
      </c>
    </row>
    <row r="27" spans="1:15" ht="15.75" customHeight="1" thickBot="1">
      <c r="A27" s="50"/>
      <c r="B27" s="89" t="s">
        <v>142</v>
      </c>
      <c r="C27" s="89"/>
      <c r="D27" s="90"/>
      <c r="E27" s="91"/>
      <c r="F27" s="102" t="s">
        <v>8</v>
      </c>
      <c r="G27" s="358">
        <f>SUM(G25:H26)</f>
        <v>0</v>
      </c>
      <c r="H27" s="358"/>
      <c r="I27" s="97" t="s">
        <v>11</v>
      </c>
      <c r="J27" s="333">
        <f>G27</f>
        <v>0</v>
      </c>
      <c r="K27" s="333"/>
      <c r="L27" s="333"/>
      <c r="M27" s="85"/>
      <c r="N27" s="94" t="s">
        <v>6</v>
      </c>
      <c r="O27" s="51">
        <v>5016</v>
      </c>
    </row>
    <row r="28" spans="1:15" s="99" customFormat="1">
      <c r="A28" s="50"/>
      <c r="B28" s="117" t="s">
        <v>12</v>
      </c>
      <c r="C28" s="117"/>
      <c r="D28" s="91"/>
      <c r="E28" s="91"/>
      <c r="F28" s="91"/>
      <c r="G28" s="118"/>
      <c r="H28" s="118"/>
      <c r="I28" s="97"/>
      <c r="J28" s="84"/>
      <c r="K28" s="119"/>
      <c r="L28" s="119"/>
      <c r="M28" s="85"/>
      <c r="N28" s="85"/>
      <c r="O28" s="51"/>
    </row>
    <row r="29" spans="1:15">
      <c r="A29" s="50"/>
      <c r="B29" s="89" t="s">
        <v>143</v>
      </c>
      <c r="C29" s="89"/>
      <c r="D29" s="90"/>
      <c r="E29" s="91"/>
      <c r="F29" s="96"/>
      <c r="G29" s="337"/>
      <c r="H29" s="337"/>
      <c r="I29" s="97"/>
      <c r="J29" s="104"/>
      <c r="K29" s="50"/>
      <c r="L29" s="50"/>
      <c r="M29" s="85"/>
      <c r="N29" s="94" t="s">
        <v>6</v>
      </c>
      <c r="O29" s="51">
        <v>5017</v>
      </c>
    </row>
    <row r="30" spans="1:15">
      <c r="A30" s="50"/>
      <c r="B30" s="120"/>
      <c r="C30" s="120"/>
      <c r="D30" s="91"/>
      <c r="E30" s="91"/>
      <c r="F30" s="96" t="s">
        <v>9</v>
      </c>
      <c r="G30" s="330">
        <v>0.1</v>
      </c>
      <c r="H30" s="330"/>
      <c r="I30" s="97"/>
      <c r="J30" s="104"/>
      <c r="K30" s="50"/>
      <c r="L30" s="50"/>
      <c r="M30" s="85"/>
      <c r="N30" s="121"/>
      <c r="O30" s="51">
        <v>5018</v>
      </c>
    </row>
    <row r="31" spans="1:15">
      <c r="A31" s="50"/>
      <c r="B31" s="89" t="s">
        <v>144</v>
      </c>
      <c r="C31" s="89"/>
      <c r="D31" s="90"/>
      <c r="E31" s="91"/>
      <c r="F31" s="96" t="s">
        <v>10</v>
      </c>
      <c r="G31" s="327">
        <f>(G29*G30)</f>
        <v>0</v>
      </c>
      <c r="H31" s="327"/>
      <c r="I31" s="97"/>
      <c r="J31" s="104"/>
      <c r="K31" s="50"/>
      <c r="L31" s="50"/>
      <c r="M31" s="85"/>
      <c r="N31" s="94" t="s">
        <v>6</v>
      </c>
      <c r="O31" s="51">
        <v>5019</v>
      </c>
    </row>
    <row r="32" spans="1:15">
      <c r="A32" s="50"/>
      <c r="B32" s="89" t="s">
        <v>145</v>
      </c>
      <c r="C32" s="89"/>
      <c r="D32" s="90"/>
      <c r="E32" s="91"/>
      <c r="F32" s="96" t="s">
        <v>10</v>
      </c>
      <c r="G32" s="332"/>
      <c r="H32" s="332"/>
      <c r="I32" s="97"/>
      <c r="J32" s="50"/>
      <c r="K32" s="50"/>
      <c r="L32" s="50"/>
      <c r="M32" s="85"/>
      <c r="N32" s="94" t="s">
        <v>6</v>
      </c>
      <c r="O32" s="51">
        <v>5020</v>
      </c>
    </row>
    <row r="33" spans="1:15" ht="15.75" customHeight="1">
      <c r="A33" s="50"/>
      <c r="B33" s="89" t="s">
        <v>146</v>
      </c>
      <c r="C33" s="89"/>
      <c r="D33" s="114" t="s">
        <v>35</v>
      </c>
      <c r="E33" s="91"/>
      <c r="F33" s="96" t="s">
        <v>10</v>
      </c>
      <c r="G33" s="365">
        <f>J22</f>
        <v>0</v>
      </c>
      <c r="H33" s="365"/>
      <c r="I33" s="122"/>
      <c r="J33" s="122"/>
      <c r="K33" s="122"/>
      <c r="L33" s="122"/>
      <c r="M33" s="85"/>
      <c r="N33" s="94" t="s">
        <v>6</v>
      </c>
      <c r="O33" s="51">
        <v>5021</v>
      </c>
    </row>
    <row r="34" spans="1:15" ht="18.75" customHeight="1">
      <c r="A34" s="50"/>
      <c r="B34" s="89" t="s">
        <v>147</v>
      </c>
      <c r="C34" s="89"/>
      <c r="D34" s="123"/>
      <c r="E34" s="91"/>
      <c r="F34" s="96" t="s">
        <v>10</v>
      </c>
      <c r="G34" s="332"/>
      <c r="H34" s="332"/>
      <c r="I34" s="328" t="s">
        <v>50</v>
      </c>
      <c r="J34" s="328"/>
      <c r="K34" s="328"/>
      <c r="L34" s="328"/>
      <c r="M34" s="164"/>
      <c r="N34" s="94" t="s">
        <v>6</v>
      </c>
      <c r="O34" s="51">
        <v>5022</v>
      </c>
    </row>
    <row r="35" spans="1:15" ht="16.5" thickBot="1">
      <c r="A35" s="50"/>
      <c r="B35" s="89" t="s">
        <v>148</v>
      </c>
      <c r="C35" s="89"/>
      <c r="D35" s="90"/>
      <c r="E35" s="91"/>
      <c r="F35" s="124" t="s">
        <v>8</v>
      </c>
      <c r="G35" s="358">
        <f>(G29+G31+G32+G33+G34)</f>
        <v>0</v>
      </c>
      <c r="H35" s="358"/>
      <c r="I35" s="97" t="s">
        <v>11</v>
      </c>
      <c r="J35" s="96" t="s">
        <v>7</v>
      </c>
      <c r="K35" s="333">
        <f>G35</f>
        <v>0</v>
      </c>
      <c r="L35" s="333"/>
      <c r="M35" s="85"/>
      <c r="N35" s="94"/>
      <c r="O35" s="51">
        <v>5023</v>
      </c>
    </row>
    <row r="36" spans="1:15" ht="22.5" customHeight="1" thickBot="1">
      <c r="A36" s="50"/>
      <c r="B36" s="89" t="s">
        <v>149</v>
      </c>
      <c r="C36" s="89"/>
      <c r="D36" s="90"/>
      <c r="E36" s="90"/>
      <c r="F36" s="125"/>
      <c r="G36" s="125"/>
      <c r="H36" s="125"/>
      <c r="I36" s="50"/>
      <c r="J36" s="50" t="s">
        <v>8</v>
      </c>
      <c r="K36" s="334">
        <f>(J27-K35)</f>
        <v>0</v>
      </c>
      <c r="L36" s="334"/>
      <c r="M36" s="85"/>
      <c r="N36" s="94" t="s">
        <v>6</v>
      </c>
      <c r="O36" s="51">
        <v>5024</v>
      </c>
    </row>
    <row r="37" spans="1:15">
      <c r="A37" s="50"/>
      <c r="B37" s="89" t="s">
        <v>150</v>
      </c>
      <c r="C37" s="89"/>
      <c r="D37" s="90"/>
      <c r="E37" s="90"/>
      <c r="F37" s="125"/>
      <c r="G37" s="125"/>
      <c r="H37" s="125"/>
      <c r="I37" s="97"/>
      <c r="J37" s="126" t="s">
        <v>9</v>
      </c>
      <c r="K37" s="335">
        <v>1</v>
      </c>
      <c r="L37" s="335"/>
      <c r="M37" s="85"/>
      <c r="N37" s="94" t="s">
        <v>97</v>
      </c>
      <c r="O37" s="51">
        <v>5025</v>
      </c>
    </row>
    <row r="38" spans="1:15" ht="16.5" thickBot="1">
      <c r="A38" s="50"/>
      <c r="B38" s="89" t="s">
        <v>151</v>
      </c>
      <c r="C38" s="89"/>
      <c r="D38" s="90"/>
      <c r="E38" s="90"/>
      <c r="F38" s="125"/>
      <c r="G38" s="125"/>
      <c r="H38" s="125"/>
      <c r="I38" s="97"/>
      <c r="J38" s="124" t="s">
        <v>8</v>
      </c>
      <c r="K38" s="336">
        <f>K36*K37</f>
        <v>0</v>
      </c>
      <c r="L38" s="336"/>
      <c r="M38" s="85"/>
      <c r="N38" s="94" t="s">
        <v>6</v>
      </c>
      <c r="O38" s="51">
        <v>5026</v>
      </c>
    </row>
    <row r="39" spans="1:15" ht="16.5" thickBot="1">
      <c r="A39" s="50"/>
      <c r="B39" s="127"/>
      <c r="C39" s="127"/>
      <c r="D39" s="91"/>
      <c r="E39" s="91"/>
      <c r="F39" s="50"/>
      <c r="G39" s="50"/>
      <c r="H39" s="128" t="s">
        <v>48</v>
      </c>
      <c r="I39" s="97"/>
      <c r="J39" s="129" t="s">
        <v>9</v>
      </c>
      <c r="K39" s="360">
        <v>0.13</v>
      </c>
      <c r="L39" s="360"/>
      <c r="M39" s="85"/>
      <c r="N39" s="85"/>
      <c r="O39" s="51">
        <v>5027</v>
      </c>
    </row>
    <row r="40" spans="1:15" ht="26.25" customHeight="1" thickBot="1">
      <c r="A40" s="50"/>
      <c r="B40" s="130" t="s">
        <v>152</v>
      </c>
      <c r="C40" s="130"/>
      <c r="D40" s="90"/>
      <c r="E40" s="91"/>
      <c r="F40" s="125"/>
      <c r="G40" s="329">
        <f>K40</f>
        <v>0</v>
      </c>
      <c r="H40" s="329"/>
      <c r="I40" s="97" t="s">
        <v>17</v>
      </c>
      <c r="J40" s="84" t="s">
        <v>8</v>
      </c>
      <c r="K40" s="362">
        <f>IF(K8=TRUE,0,(IF(K38&lt;0,0,K38*0.13)))</f>
        <v>0</v>
      </c>
      <c r="L40" s="363"/>
      <c r="M40" s="85"/>
      <c r="N40" s="94" t="s">
        <v>6</v>
      </c>
      <c r="O40" s="109">
        <v>5028</v>
      </c>
    </row>
    <row r="41" spans="1:15">
      <c r="A41" s="50"/>
      <c r="B41" s="127"/>
      <c r="C41" s="127"/>
      <c r="D41" s="91"/>
      <c r="E41" s="91"/>
      <c r="F41" s="84" t="s">
        <v>13</v>
      </c>
      <c r="G41" s="364">
        <v>12</v>
      </c>
      <c r="H41" s="364"/>
      <c r="I41" s="97"/>
      <c r="J41" s="41"/>
      <c r="K41" s="41"/>
      <c r="L41" s="41"/>
      <c r="M41" s="85"/>
      <c r="N41" s="85"/>
      <c r="O41" s="51">
        <v>5029</v>
      </c>
    </row>
    <row r="42" spans="1:15">
      <c r="A42" s="50"/>
      <c r="B42" s="130" t="s">
        <v>153</v>
      </c>
      <c r="C42" s="130"/>
      <c r="D42" s="90"/>
      <c r="E42" s="91"/>
      <c r="F42" s="96" t="s">
        <v>8</v>
      </c>
      <c r="G42" s="329">
        <f>K40/G41</f>
        <v>0</v>
      </c>
      <c r="H42" s="329"/>
      <c r="I42" s="97"/>
      <c r="J42" s="41"/>
      <c r="K42" s="41"/>
      <c r="L42" s="41"/>
      <c r="M42" s="85"/>
      <c r="N42" s="94" t="s">
        <v>6</v>
      </c>
      <c r="O42" s="51">
        <v>5030</v>
      </c>
    </row>
    <row r="43" spans="1:15">
      <c r="A43" s="50"/>
      <c r="B43" s="56"/>
      <c r="C43" s="56"/>
      <c r="D43" s="91"/>
      <c r="E43" s="91"/>
      <c r="F43" s="84"/>
      <c r="G43" s="295"/>
      <c r="H43" s="295"/>
      <c r="I43" s="97"/>
      <c r="J43" s="41"/>
      <c r="K43" s="41"/>
      <c r="L43" s="41"/>
      <c r="M43" s="85"/>
      <c r="N43" s="94"/>
      <c r="O43" s="51"/>
    </row>
    <row r="44" spans="1:15">
      <c r="A44" s="41"/>
      <c r="B44" s="41"/>
      <c r="C44" s="41"/>
      <c r="D44" s="41"/>
      <c r="E44" s="41"/>
      <c r="F44" s="41"/>
      <c r="G44" s="42"/>
      <c r="H44" s="53"/>
      <c r="I44" s="41"/>
      <c r="J44" s="41"/>
      <c r="K44" s="41"/>
      <c r="L44" s="41"/>
      <c r="M44" s="41"/>
      <c r="N44" s="131" t="s">
        <v>173</v>
      </c>
      <c r="O44" s="132"/>
    </row>
    <row r="45" spans="1:15">
      <c r="A45" s="41"/>
      <c r="B45" s="41"/>
      <c r="C45" s="41"/>
      <c r="D45" s="41"/>
      <c r="E45" s="41"/>
      <c r="F45" s="41"/>
      <c r="G45" s="42"/>
      <c r="H45" s="41"/>
      <c r="I45" s="41"/>
      <c r="J45" s="41"/>
      <c r="K45" s="41"/>
      <c r="L45" s="41"/>
      <c r="M45" s="41"/>
      <c r="N45" s="41"/>
      <c r="O45" s="132"/>
    </row>
    <row r="46" spans="1:15">
      <c r="A46" s="41"/>
      <c r="B46" s="41"/>
      <c r="C46" s="41"/>
      <c r="D46" s="41"/>
      <c r="E46" s="41"/>
      <c r="F46" s="41"/>
      <c r="G46" s="42"/>
      <c r="H46" s="41"/>
      <c r="I46" s="41"/>
      <c r="J46" s="41"/>
      <c r="K46" s="41"/>
      <c r="L46" s="41"/>
      <c r="M46" s="41"/>
      <c r="N46" s="41"/>
      <c r="O46" s="132"/>
    </row>
    <row r="47" spans="1:15">
      <c r="A47" s="50"/>
      <c r="B47" s="113" t="s">
        <v>18</v>
      </c>
      <c r="C47" s="113"/>
      <c r="D47" s="91"/>
      <c r="E47" s="91"/>
      <c r="F47" s="84"/>
      <c r="G47" s="295"/>
      <c r="H47" s="295"/>
      <c r="I47" s="97"/>
      <c r="J47" s="41"/>
      <c r="K47" s="215"/>
      <c r="L47" s="215"/>
      <c r="M47" s="85"/>
      <c r="N47" s="94"/>
      <c r="O47" s="51"/>
    </row>
    <row r="48" spans="1:15">
      <c r="A48" s="50"/>
      <c r="B48" s="130" t="s">
        <v>210</v>
      </c>
      <c r="C48" s="130"/>
      <c r="D48" s="90"/>
      <c r="E48" s="90"/>
      <c r="F48" s="96"/>
      <c r="G48" s="298"/>
      <c r="H48" s="298"/>
      <c r="I48" s="97"/>
      <c r="J48" s="218"/>
      <c r="K48" s="361" t="s">
        <v>169</v>
      </c>
      <c r="L48" s="361"/>
      <c r="M48" s="85"/>
      <c r="N48" s="94" t="s">
        <v>6</v>
      </c>
      <c r="O48" s="51">
        <v>5031</v>
      </c>
    </row>
    <row r="49" spans="1:15" ht="15.75" customHeight="1">
      <c r="A49" s="50"/>
      <c r="B49" s="134" t="s">
        <v>264</v>
      </c>
      <c r="C49" s="134"/>
      <c r="D49" s="135" t="s">
        <v>35</v>
      </c>
      <c r="E49" s="91"/>
      <c r="F49" s="96"/>
      <c r="G49" s="327">
        <f>J22</f>
        <v>0</v>
      </c>
      <c r="H49" s="327"/>
      <c r="I49" s="97"/>
      <c r="J49" s="41"/>
      <c r="K49" s="136"/>
      <c r="L49" s="136"/>
      <c r="M49" s="85"/>
      <c r="N49" s="94" t="s">
        <v>6</v>
      </c>
      <c r="O49" s="51">
        <v>5032</v>
      </c>
    </row>
    <row r="50" spans="1:15" s="99" customFormat="1" ht="15.75" customHeight="1">
      <c r="A50" s="50"/>
      <c r="B50" s="134" t="s">
        <v>265</v>
      </c>
      <c r="C50" s="134"/>
      <c r="D50" s="135" t="s">
        <v>155</v>
      </c>
      <c r="E50" s="91"/>
      <c r="F50" s="96" t="s">
        <v>10</v>
      </c>
      <c r="G50" s="327">
        <f>K40</f>
        <v>0</v>
      </c>
      <c r="H50" s="327"/>
      <c r="I50" s="97"/>
      <c r="J50" s="41"/>
      <c r="K50" s="136"/>
      <c r="L50" s="136"/>
      <c r="M50" s="85"/>
      <c r="N50" s="94" t="s">
        <v>6</v>
      </c>
      <c r="O50" s="51">
        <v>5033</v>
      </c>
    </row>
    <row r="51" spans="1:15" ht="15.75" customHeight="1" thickBot="1">
      <c r="A51" s="50"/>
      <c r="B51" s="130" t="s">
        <v>211</v>
      </c>
      <c r="C51" s="130"/>
      <c r="D51" s="90"/>
      <c r="E51" s="91"/>
      <c r="F51" s="102" t="s">
        <v>8</v>
      </c>
      <c r="G51" s="358">
        <f>G49+G50</f>
        <v>0</v>
      </c>
      <c r="H51" s="358"/>
      <c r="I51" s="97" t="s">
        <v>11</v>
      </c>
      <c r="J51" s="84" t="s">
        <v>7</v>
      </c>
      <c r="K51" s="359">
        <f>G51</f>
        <v>0</v>
      </c>
      <c r="L51" s="359"/>
      <c r="M51" s="85"/>
      <c r="N51" s="94" t="s">
        <v>6</v>
      </c>
      <c r="O51" s="51">
        <v>5034</v>
      </c>
    </row>
    <row r="52" spans="1:15" ht="26.25" customHeight="1" thickBot="1">
      <c r="A52" s="50"/>
      <c r="B52" s="130" t="s">
        <v>212</v>
      </c>
      <c r="C52" s="130"/>
      <c r="D52" s="90"/>
      <c r="E52" s="90"/>
      <c r="F52" s="96"/>
      <c r="G52" s="298"/>
      <c r="H52" s="298"/>
      <c r="I52" s="97"/>
      <c r="J52" s="137" t="s">
        <v>8</v>
      </c>
      <c r="K52" s="379" t="s">
        <v>169</v>
      </c>
      <c r="L52" s="380"/>
      <c r="M52" s="85"/>
      <c r="N52" s="94" t="s">
        <v>6</v>
      </c>
      <c r="O52" s="109">
        <v>5035</v>
      </c>
    </row>
    <row r="53" spans="1:15" ht="15.75" customHeight="1" thickBot="1">
      <c r="A53" s="50"/>
      <c r="B53" s="56"/>
      <c r="C53" s="56"/>
      <c r="D53" s="91"/>
      <c r="E53" s="91"/>
      <c r="F53" s="84"/>
      <c r="G53" s="295"/>
      <c r="H53" s="295"/>
      <c r="I53" s="97"/>
      <c r="J53" s="138"/>
      <c r="K53" s="295"/>
      <c r="L53" s="295"/>
      <c r="M53" s="85"/>
      <c r="N53" s="94"/>
      <c r="O53" s="51"/>
    </row>
    <row r="54" spans="1:15" ht="15.75" customHeight="1" thickTop="1" thickBot="1">
      <c r="A54" s="50"/>
      <c r="B54" s="56"/>
      <c r="C54" s="56"/>
      <c r="D54" s="91" t="s">
        <v>21</v>
      </c>
      <c r="E54" s="91"/>
      <c r="F54" s="84"/>
      <c r="G54" s="295"/>
      <c r="H54" s="295"/>
      <c r="I54" s="97"/>
      <c r="J54" s="138"/>
      <c r="K54" s="366" t="str">
        <f>K52</f>
        <v xml:space="preserve"> </v>
      </c>
      <c r="L54" s="367"/>
      <c r="M54" s="85"/>
      <c r="N54" s="94"/>
      <c r="O54" s="51"/>
    </row>
    <row r="55" spans="1:15" ht="15.75" customHeight="1" thickTop="1">
      <c r="A55" s="50"/>
      <c r="B55" s="41"/>
      <c r="C55" s="41"/>
      <c r="D55" s="91" t="s">
        <v>22</v>
      </c>
      <c r="E55" s="41"/>
      <c r="F55" s="41"/>
      <c r="G55" s="42"/>
      <c r="H55" s="41"/>
      <c r="I55" s="41"/>
      <c r="J55" s="41"/>
      <c r="K55" s="41"/>
      <c r="L55" s="41"/>
      <c r="M55" s="41"/>
      <c r="N55" s="41"/>
      <c r="O55" s="51"/>
    </row>
    <row r="56" spans="1:15" ht="15.75" customHeight="1">
      <c r="A56" s="50"/>
      <c r="B56" s="41"/>
      <c r="C56" s="41"/>
      <c r="D56" s="91"/>
      <c r="E56" s="41"/>
      <c r="F56" s="41"/>
      <c r="G56" s="42"/>
      <c r="H56" s="41"/>
      <c r="I56" s="41"/>
      <c r="J56" s="41"/>
      <c r="K56" s="41"/>
      <c r="L56" s="41"/>
      <c r="M56" s="41"/>
      <c r="N56" s="41"/>
      <c r="O56" s="51"/>
    </row>
    <row r="57" spans="1:15" ht="15.75" customHeight="1">
      <c r="A57" s="50"/>
      <c r="B57" s="41"/>
      <c r="C57" s="41"/>
      <c r="D57" s="41"/>
      <c r="E57" s="41"/>
      <c r="F57" s="41"/>
      <c r="G57" s="42"/>
      <c r="H57" s="41"/>
      <c r="I57" s="41"/>
      <c r="J57" s="41"/>
      <c r="K57" s="41"/>
      <c r="L57" s="41"/>
      <c r="M57" s="41"/>
      <c r="N57" s="41"/>
      <c r="O57" s="51"/>
    </row>
    <row r="58" spans="1:15" ht="15.75" customHeight="1">
      <c r="A58" s="50"/>
      <c r="B58" s="139" t="s">
        <v>19</v>
      </c>
      <c r="C58" s="139"/>
      <c r="D58" s="91"/>
      <c r="E58" s="91"/>
      <c r="F58" s="84"/>
      <c r="G58" s="295"/>
      <c r="H58" s="295"/>
      <c r="I58" s="97"/>
      <c r="J58" s="138"/>
      <c r="K58" s="295"/>
      <c r="L58" s="295"/>
      <c r="M58" s="85"/>
      <c r="N58" s="94"/>
      <c r="O58" s="51"/>
    </row>
    <row r="59" spans="1:15" ht="15.75" customHeight="1">
      <c r="A59" s="50"/>
      <c r="B59" s="130" t="s">
        <v>134</v>
      </c>
      <c r="C59" s="130"/>
      <c r="D59" s="140"/>
      <c r="E59" s="91"/>
      <c r="F59" s="133"/>
      <c r="G59" s="356">
        <f>G12</f>
        <v>0</v>
      </c>
      <c r="H59" s="356"/>
      <c r="I59" s="97"/>
      <c r="J59" s="349" t="s">
        <v>37</v>
      </c>
      <c r="K59" s="349"/>
      <c r="L59" s="349"/>
      <c r="M59" s="349"/>
      <c r="N59" s="94" t="s">
        <v>6</v>
      </c>
      <c r="O59" s="51">
        <v>5036</v>
      </c>
    </row>
    <row r="60" spans="1:15" ht="15.75" customHeight="1">
      <c r="A60" s="50"/>
      <c r="B60" s="130" t="s">
        <v>213</v>
      </c>
      <c r="C60" s="130"/>
      <c r="D60" s="140"/>
      <c r="E60" s="91"/>
      <c r="F60" s="96" t="s">
        <v>13</v>
      </c>
      <c r="G60" s="355">
        <f>G11</f>
        <v>0</v>
      </c>
      <c r="H60" s="355"/>
      <c r="I60" s="97"/>
      <c r="J60" s="349" t="s">
        <v>36</v>
      </c>
      <c r="K60" s="349"/>
      <c r="L60" s="349"/>
      <c r="M60" s="349"/>
      <c r="N60" s="94" t="s">
        <v>31</v>
      </c>
      <c r="O60" s="51">
        <v>5037</v>
      </c>
    </row>
    <row r="61" spans="1:15" ht="15.75" customHeight="1" thickBot="1">
      <c r="A61" s="50"/>
      <c r="B61" s="130" t="s">
        <v>214</v>
      </c>
      <c r="C61" s="130"/>
      <c r="D61" s="90"/>
      <c r="E61" s="91"/>
      <c r="F61" s="102" t="s">
        <v>8</v>
      </c>
      <c r="G61" s="357">
        <f>IF(G59=0, 0,G59/G60)</f>
        <v>0</v>
      </c>
      <c r="H61" s="357"/>
      <c r="I61" s="97"/>
      <c r="J61" s="138"/>
      <c r="K61" s="295"/>
      <c r="L61" s="295"/>
      <c r="M61" s="85"/>
      <c r="N61" s="94" t="s">
        <v>182</v>
      </c>
      <c r="O61" s="51">
        <v>5038</v>
      </c>
    </row>
    <row r="62" spans="1:15" ht="15.75" customHeight="1">
      <c r="A62" s="50"/>
      <c r="B62" s="56"/>
      <c r="C62" s="56"/>
      <c r="D62" s="91"/>
      <c r="E62" s="91"/>
      <c r="F62" s="84"/>
      <c r="G62" s="141"/>
      <c r="H62" s="141"/>
      <c r="I62" s="97"/>
      <c r="J62" s="138"/>
      <c r="K62" s="295"/>
      <c r="L62" s="295"/>
      <c r="M62" s="85"/>
      <c r="N62" s="94"/>
      <c r="O62" s="51"/>
    </row>
    <row r="63" spans="1:15" ht="15.75" customHeight="1">
      <c r="A63" s="50"/>
      <c r="B63" s="56"/>
      <c r="C63" s="56"/>
      <c r="D63" s="91"/>
      <c r="E63" s="91"/>
      <c r="F63" s="84"/>
      <c r="G63" s="141"/>
      <c r="H63" s="141"/>
      <c r="I63" s="97"/>
      <c r="J63" s="138"/>
      <c r="K63" s="295"/>
      <c r="L63" s="295"/>
      <c r="M63" s="85"/>
      <c r="N63" s="94"/>
      <c r="O63" s="51"/>
    </row>
    <row r="64" spans="1:15" ht="15.75" customHeight="1">
      <c r="A64" s="50"/>
      <c r="B64" s="56"/>
      <c r="C64" s="56"/>
      <c r="D64" s="91"/>
      <c r="E64" s="91"/>
      <c r="F64" s="84"/>
      <c r="G64" s="141"/>
      <c r="H64" s="141"/>
      <c r="I64" s="97"/>
      <c r="J64" s="138"/>
      <c r="K64" s="295"/>
      <c r="L64" s="295"/>
      <c r="M64" s="85"/>
      <c r="N64" s="94"/>
      <c r="O64" s="51"/>
    </row>
    <row r="65" spans="1:15" ht="15.75" customHeight="1">
      <c r="A65" s="50"/>
      <c r="B65" s="56"/>
      <c r="C65" s="56"/>
      <c r="D65" s="91"/>
      <c r="E65" s="91"/>
      <c r="F65" s="84"/>
      <c r="G65" s="141"/>
      <c r="H65" s="141"/>
      <c r="I65" s="97"/>
      <c r="J65" s="138"/>
      <c r="K65" s="295"/>
      <c r="L65" s="295"/>
      <c r="M65" s="85"/>
      <c r="N65" s="94"/>
      <c r="O65" s="51"/>
    </row>
    <row r="66" spans="1:15" ht="15.75" customHeight="1">
      <c r="A66" s="50"/>
      <c r="B66" s="56"/>
      <c r="C66" s="56"/>
      <c r="D66" s="91"/>
      <c r="E66" s="91"/>
      <c r="F66" s="84"/>
      <c r="G66" s="141"/>
      <c r="H66" s="141"/>
      <c r="I66" s="97"/>
      <c r="J66" s="138"/>
      <c r="K66" s="295"/>
      <c r="L66" s="295"/>
      <c r="M66" s="85"/>
      <c r="N66" s="94"/>
      <c r="O66" s="51"/>
    </row>
    <row r="67" spans="1:15" ht="15.75" customHeight="1">
      <c r="A67" s="50"/>
      <c r="B67" s="56"/>
      <c r="C67" s="56"/>
      <c r="D67" s="91"/>
      <c r="E67" s="91"/>
      <c r="F67" s="84"/>
      <c r="G67" s="141"/>
      <c r="H67" s="141"/>
      <c r="I67" s="97"/>
      <c r="J67" s="138"/>
      <c r="K67" s="295"/>
      <c r="L67" s="295"/>
      <c r="M67" s="85"/>
      <c r="N67" s="94"/>
      <c r="O67" s="51"/>
    </row>
    <row r="68" spans="1:15" ht="15.75" customHeight="1">
      <c r="A68" s="50"/>
      <c r="B68" s="56"/>
      <c r="C68" s="56"/>
      <c r="D68" s="91"/>
      <c r="E68" s="91"/>
      <c r="F68" s="84"/>
      <c r="G68" s="141"/>
      <c r="H68" s="141"/>
      <c r="I68" s="97"/>
      <c r="J68" s="138"/>
      <c r="K68" s="295"/>
      <c r="L68" s="295"/>
      <c r="M68" s="85"/>
      <c r="N68" s="94"/>
      <c r="O68" s="51"/>
    </row>
    <row r="69" spans="1:15" ht="15.75" customHeight="1">
      <c r="A69" s="50"/>
      <c r="B69" s="56"/>
      <c r="C69" s="56"/>
      <c r="D69" s="91"/>
      <c r="E69" s="91"/>
      <c r="F69" s="84"/>
      <c r="G69" s="141"/>
      <c r="H69" s="141"/>
      <c r="I69" s="97"/>
      <c r="J69" s="138"/>
      <c r="K69" s="295"/>
      <c r="L69" s="295"/>
      <c r="M69" s="85"/>
      <c r="N69" s="94"/>
      <c r="O69" s="51"/>
    </row>
    <row r="70" spans="1:15">
      <c r="A70" s="50"/>
      <c r="B70" s="41"/>
      <c r="C70" s="41"/>
      <c r="D70" s="41"/>
      <c r="E70" s="41"/>
      <c r="F70" s="41"/>
      <c r="G70" s="42"/>
      <c r="H70" s="41"/>
      <c r="I70" s="41"/>
      <c r="J70" s="41"/>
      <c r="K70" s="41"/>
      <c r="L70" s="41"/>
      <c r="M70" s="41"/>
      <c r="N70" s="41"/>
      <c r="O70" s="132"/>
    </row>
    <row r="71" spans="1:15">
      <c r="A71" s="41"/>
      <c r="B71" s="41"/>
      <c r="C71" s="41"/>
      <c r="D71" s="41"/>
      <c r="E71" s="41"/>
      <c r="F71" s="41"/>
      <c r="G71" s="42"/>
      <c r="H71" s="41"/>
      <c r="I71" s="41"/>
      <c r="J71" s="41"/>
      <c r="K71" s="41"/>
      <c r="L71" s="41"/>
      <c r="M71" s="41"/>
      <c r="N71" s="41"/>
      <c r="O71" s="132"/>
    </row>
    <row r="72" spans="1:15">
      <c r="A72" s="41"/>
      <c r="B72" s="41"/>
      <c r="C72" s="41"/>
      <c r="D72" s="41"/>
      <c r="E72" s="41"/>
      <c r="F72" s="41"/>
      <c r="G72" s="42"/>
      <c r="H72" s="41"/>
      <c r="I72" s="41"/>
      <c r="J72" s="41"/>
      <c r="K72" s="41"/>
      <c r="L72" s="41"/>
      <c r="M72" s="41"/>
      <c r="N72" s="41"/>
      <c r="O72" s="132"/>
    </row>
    <row r="73" spans="1:15">
      <c r="A73" s="41"/>
      <c r="B73" s="142" t="s">
        <v>157</v>
      </c>
      <c r="C73" s="142"/>
      <c r="D73" s="143"/>
      <c r="E73" s="143"/>
      <c r="F73" s="143"/>
      <c r="G73" s="143"/>
      <c r="H73" s="143"/>
      <c r="I73" s="143"/>
      <c r="J73" s="144"/>
      <c r="K73" s="143"/>
      <c r="L73" s="143"/>
      <c r="M73" s="91"/>
      <c r="N73" s="143"/>
      <c r="O73" s="51"/>
    </row>
    <row r="74" spans="1:15" ht="27" customHeight="1">
      <c r="A74" s="41"/>
      <c r="B74" s="348" t="s">
        <v>154</v>
      </c>
      <c r="C74" s="348"/>
      <c r="D74" s="348"/>
      <c r="E74" s="348"/>
      <c r="F74" s="348"/>
      <c r="G74" s="348"/>
      <c r="H74" s="348"/>
      <c r="I74" s="348"/>
      <c r="J74" s="348"/>
      <c r="K74" s="348"/>
      <c r="L74" s="348"/>
      <c r="M74" s="348"/>
      <c r="N74" s="348"/>
      <c r="O74" s="145"/>
    </row>
    <row r="75" spans="1:15">
      <c r="A75" s="41"/>
      <c r="B75" s="146"/>
      <c r="C75" s="146"/>
      <c r="D75" s="143"/>
      <c r="E75" s="143"/>
      <c r="F75" s="143"/>
      <c r="G75" s="143"/>
      <c r="H75" s="143"/>
      <c r="I75" s="143"/>
      <c r="J75" s="144"/>
      <c r="K75" s="143"/>
      <c r="L75" s="143"/>
      <c r="M75" s="91"/>
      <c r="N75" s="143"/>
      <c r="O75" s="51"/>
    </row>
    <row r="76" spans="1:15" ht="18" customHeight="1">
      <c r="A76" s="239"/>
      <c r="B76" s="56" t="s">
        <v>14</v>
      </c>
      <c r="C76" s="351"/>
      <c r="D76" s="351"/>
      <c r="E76" s="351"/>
      <c r="F76" s="56"/>
      <c r="G76" s="351"/>
      <c r="H76" s="351"/>
      <c r="I76" s="351"/>
      <c r="J76" s="351"/>
      <c r="K76" s="351"/>
      <c r="L76" s="351"/>
      <c r="M76" s="147"/>
      <c r="N76" s="148"/>
      <c r="O76" s="51">
        <v>5039</v>
      </c>
    </row>
    <row r="77" spans="1:15" ht="15.75" customHeight="1">
      <c r="A77" s="239"/>
      <c r="B77" s="56"/>
      <c r="C77" s="149" t="s">
        <v>156</v>
      </c>
      <c r="D77" s="149"/>
      <c r="E77" s="150"/>
      <c r="F77" s="150"/>
      <c r="G77" s="151" t="s">
        <v>158</v>
      </c>
      <c r="H77" s="151"/>
      <c r="I77" s="150"/>
      <c r="J77" s="150"/>
      <c r="K77" s="150"/>
      <c r="L77" s="134"/>
      <c r="M77" s="147"/>
      <c r="N77" s="148"/>
      <c r="O77" s="51"/>
    </row>
    <row r="78" spans="1:15" ht="5.25" customHeight="1">
      <c r="A78" s="239"/>
      <c r="B78" s="56"/>
      <c r="C78" s="152"/>
      <c r="D78" s="150"/>
      <c r="E78" s="150"/>
      <c r="F78" s="150"/>
      <c r="G78" s="150"/>
      <c r="H78" s="150"/>
      <c r="I78" s="150"/>
      <c r="J78" s="150"/>
      <c r="K78" s="150"/>
      <c r="L78" s="134"/>
      <c r="M78" s="147"/>
      <c r="N78" s="148"/>
      <c r="O78" s="51"/>
    </row>
    <row r="79" spans="1:15" ht="18" customHeight="1">
      <c r="A79" s="239"/>
      <c r="B79" s="56" t="s">
        <v>258</v>
      </c>
      <c r="C79" s="351"/>
      <c r="D79" s="351"/>
      <c r="E79" s="351"/>
      <c r="F79" s="351"/>
      <c r="G79" s="351"/>
      <c r="H79" s="351"/>
      <c r="I79" s="351"/>
      <c r="J79" s="351"/>
      <c r="K79" s="351"/>
      <c r="L79" s="351"/>
      <c r="M79" s="153"/>
      <c r="N79" s="154"/>
      <c r="O79" s="51">
        <v>5040</v>
      </c>
    </row>
    <row r="80" spans="1:15" ht="18" customHeight="1">
      <c r="A80" s="239"/>
      <c r="B80" s="56" t="s">
        <v>15</v>
      </c>
      <c r="C80" s="350"/>
      <c r="D80" s="350"/>
      <c r="E80" s="350"/>
      <c r="F80" s="350"/>
      <c r="G80" s="350"/>
      <c r="H80" s="56"/>
      <c r="I80" s="156"/>
      <c r="J80" s="157"/>
      <c r="K80" s="156"/>
      <c r="L80" s="156"/>
      <c r="M80" s="153"/>
      <c r="N80" s="154"/>
      <c r="O80" s="51">
        <v>5041</v>
      </c>
    </row>
    <row r="81" spans="1:15" ht="18" customHeight="1">
      <c r="A81" s="239"/>
      <c r="B81" s="56" t="s">
        <v>16</v>
      </c>
      <c r="C81" s="350"/>
      <c r="D81" s="350"/>
      <c r="E81" s="350"/>
      <c r="F81" s="350"/>
      <c r="G81" s="350"/>
      <c r="H81" s="158"/>
      <c r="I81" s="347"/>
      <c r="J81" s="347"/>
      <c r="K81" s="347"/>
      <c r="L81" s="347"/>
      <c r="M81" s="153"/>
      <c r="N81" s="154"/>
      <c r="O81" s="51">
        <v>5042</v>
      </c>
    </row>
    <row r="82" spans="1:15" ht="18" customHeight="1">
      <c r="A82" s="239"/>
      <c r="B82" s="56" t="s">
        <v>46</v>
      </c>
      <c r="C82" s="318"/>
      <c r="D82" s="318"/>
      <c r="E82" s="318"/>
      <c r="F82" s="318"/>
      <c r="G82" s="318"/>
      <c r="H82" s="134"/>
      <c r="I82" s="134"/>
      <c r="J82" s="134"/>
      <c r="K82" s="134"/>
      <c r="L82" s="134"/>
      <c r="M82" s="153"/>
      <c r="N82" s="154"/>
      <c r="O82" s="51">
        <v>5043</v>
      </c>
    </row>
    <row r="83" spans="1:15" ht="22.5" customHeight="1">
      <c r="A83" s="41"/>
      <c r="B83" s="143"/>
      <c r="C83" s="143"/>
      <c r="D83" s="85"/>
      <c r="E83" s="85"/>
      <c r="F83" s="85"/>
      <c r="G83" s="85"/>
      <c r="H83" s="85"/>
      <c r="I83" s="85"/>
      <c r="J83" s="84"/>
      <c r="K83" s="85"/>
      <c r="L83" s="85"/>
      <c r="M83" s="153"/>
      <c r="N83" s="154"/>
      <c r="O83" s="159"/>
    </row>
    <row r="84" spans="1:15">
      <c r="A84" s="41"/>
      <c r="B84" s="41"/>
      <c r="C84" s="41"/>
      <c r="D84" s="41"/>
      <c r="E84" s="41"/>
      <c r="F84" s="41"/>
      <c r="G84" s="42"/>
      <c r="H84" s="41"/>
      <c r="I84" s="41"/>
      <c r="J84" s="41"/>
      <c r="K84" s="41"/>
      <c r="L84" s="41"/>
      <c r="M84" s="41"/>
      <c r="N84" s="41"/>
      <c r="O84" s="132"/>
    </row>
    <row r="85" spans="1:15">
      <c r="A85" s="41"/>
      <c r="B85" s="41"/>
      <c r="C85" s="41"/>
      <c r="D85" s="41"/>
      <c r="E85" s="41"/>
      <c r="F85" s="41"/>
      <c r="G85" s="42"/>
      <c r="H85" s="41"/>
      <c r="I85" s="41"/>
      <c r="J85" s="41"/>
      <c r="K85" s="41"/>
      <c r="L85" s="41"/>
      <c r="M85" s="41"/>
      <c r="N85" s="41"/>
      <c r="O85" s="132"/>
    </row>
    <row r="86" spans="1:15">
      <c r="A86" s="41"/>
      <c r="B86" s="41"/>
      <c r="C86" s="41"/>
      <c r="D86" s="41"/>
      <c r="E86" s="41"/>
      <c r="F86" s="41"/>
      <c r="G86" s="42"/>
      <c r="H86" s="128"/>
      <c r="I86" s="41"/>
      <c r="J86" s="41"/>
      <c r="K86" s="41"/>
      <c r="L86" s="160" t="s">
        <v>183</v>
      </c>
      <c r="M86" s="41"/>
      <c r="N86" s="131" t="s">
        <v>172</v>
      </c>
      <c r="O86" s="161"/>
    </row>
    <row r="87" spans="1:15"/>
    <row r="88" spans="1:15"/>
    <row r="89" spans="1:15"/>
    <row r="90" spans="1:15"/>
    <row r="91" spans="1:15"/>
    <row r="92" spans="1:15"/>
    <row r="93" spans="1:15"/>
    <row r="94" spans="1:15"/>
    <row r="95" spans="1:15"/>
    <row r="96" spans="1:15"/>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sheetData>
  <sheetProtection selectLockedCells="1"/>
  <mergeCells count="61">
    <mergeCell ref="C82:G82"/>
    <mergeCell ref="C6:L6"/>
    <mergeCell ref="K8:L9"/>
    <mergeCell ref="G20:H20"/>
    <mergeCell ref="G14:H14"/>
    <mergeCell ref="G17:H17"/>
    <mergeCell ref="G18:H18"/>
    <mergeCell ref="G19:H19"/>
    <mergeCell ref="G21:H21"/>
    <mergeCell ref="G22:H22"/>
    <mergeCell ref="G25:H25"/>
    <mergeCell ref="G26:H26"/>
    <mergeCell ref="G27:H27"/>
    <mergeCell ref="K52:L52"/>
    <mergeCell ref="G16:H16"/>
    <mergeCell ref="C76:E76"/>
    <mergeCell ref="J22:L22"/>
    <mergeCell ref="J27:L27"/>
    <mergeCell ref="G60:H60"/>
    <mergeCell ref="G59:H59"/>
    <mergeCell ref="G61:H61"/>
    <mergeCell ref="G51:H51"/>
    <mergeCell ref="K51:L51"/>
    <mergeCell ref="K39:L39"/>
    <mergeCell ref="K48:L48"/>
    <mergeCell ref="G35:H35"/>
    <mergeCell ref="K40:L40"/>
    <mergeCell ref="G41:H41"/>
    <mergeCell ref="G31:H31"/>
    <mergeCell ref="G32:H32"/>
    <mergeCell ref="G33:H33"/>
    <mergeCell ref="K54:L54"/>
    <mergeCell ref="I81:L81"/>
    <mergeCell ref="B74:N74"/>
    <mergeCell ref="J59:M59"/>
    <mergeCell ref="J60:M60"/>
    <mergeCell ref="C80:G80"/>
    <mergeCell ref="C81:G81"/>
    <mergeCell ref="G76:L76"/>
    <mergeCell ref="C79:L79"/>
    <mergeCell ref="G10:H10"/>
    <mergeCell ref="G11:H11"/>
    <mergeCell ref="G12:H12"/>
    <mergeCell ref="G13:H13"/>
    <mergeCell ref="K10:L10"/>
    <mergeCell ref="K1:O1"/>
    <mergeCell ref="I2:O2"/>
    <mergeCell ref="C7:L7"/>
    <mergeCell ref="G50:H50"/>
    <mergeCell ref="G49:H49"/>
    <mergeCell ref="I34:L34"/>
    <mergeCell ref="G42:H42"/>
    <mergeCell ref="G40:H40"/>
    <mergeCell ref="G30:H30"/>
    <mergeCell ref="C8:D8"/>
    <mergeCell ref="G34:H34"/>
    <mergeCell ref="K35:L35"/>
    <mergeCell ref="K36:L36"/>
    <mergeCell ref="K37:L37"/>
    <mergeCell ref="K38:L38"/>
    <mergeCell ref="G29:H29"/>
  </mergeCells>
  <phoneticPr fontId="0" type="noConversion"/>
  <dataValidations count="2">
    <dataValidation errorStyle="information" allowBlank="1" showInputMessage="1" showErrorMessage="1" sqref="E8:F8"/>
    <dataValidation type="list" allowBlank="1" showInputMessage="1" showErrorMessage="1" prompt="Select yes if pre-payout has been met." sqref="K10:L10">
      <formula1>"YES, NO"</formula1>
    </dataValidation>
  </dataValidations>
  <printOptions gridLines="1"/>
  <pageMargins left="0.19685039370078741" right="0.19685039370078741" top="0.39370078740157483" bottom="0.39370078740157483" header="0" footer="0"/>
  <pageSetup pageOrder="overThenDown" orientation="portrait" r:id="rId1"/>
  <headerFooter alignWithMargins="0"/>
  <ignoredErrors>
    <ignoredError sqref="C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90"/>
  <sheetViews>
    <sheetView showGridLines="0" zoomScaleNormal="100" zoomScalePageLayoutView="85" workbookViewId="0">
      <selection activeCell="D5" sqref="D5:M6 D7:F7 J11:J39 F40 H40 J41 J46:J53 J60"/>
    </sheetView>
  </sheetViews>
  <sheetFormatPr defaultColWidth="9" defaultRowHeight="15"/>
  <cols>
    <col min="1" max="1" width="1.875" style="170" customWidth="1"/>
    <col min="2" max="2" width="7.5" style="170" customWidth="1"/>
    <col min="3" max="3" width="11.375" style="170" customWidth="1"/>
    <col min="4" max="4" width="5.625" style="170" customWidth="1"/>
    <col min="5" max="5" width="2.25" style="170" customWidth="1"/>
    <col min="6" max="6" width="15.375" style="170" customWidth="1"/>
    <col min="7" max="7" width="1.875" style="170" customWidth="1"/>
    <col min="8" max="8" width="14.75" style="170" customWidth="1"/>
    <col min="9" max="9" width="1.625" style="208" customWidth="1"/>
    <col min="10" max="10" width="16.625" style="170" customWidth="1"/>
    <col min="11" max="11" width="0.875" style="170" customWidth="1"/>
    <col min="12" max="12" width="4.25" style="209" customWidth="1"/>
    <col min="13" max="13" width="4.5" style="209" customWidth="1"/>
    <col min="14" max="14" width="1.5" style="169" customWidth="1"/>
    <col min="15" max="16384" width="9" style="170"/>
  </cols>
  <sheetData>
    <row r="1" spans="1:13" ht="41.25" customHeight="1">
      <c r="A1" s="50"/>
      <c r="B1" s="166"/>
      <c r="C1" s="50"/>
      <c r="D1" s="50"/>
      <c r="E1" s="50"/>
      <c r="F1" s="50"/>
      <c r="G1" s="167"/>
      <c r="H1" s="50"/>
      <c r="I1" s="104"/>
      <c r="J1" s="50"/>
      <c r="K1" s="50"/>
      <c r="L1" s="168"/>
      <c r="M1" s="291" t="s">
        <v>0</v>
      </c>
    </row>
    <row r="2" spans="1:13" ht="18">
      <c r="A2" s="50"/>
      <c r="B2" s="50"/>
      <c r="C2" s="171"/>
      <c r="D2" s="171"/>
      <c r="E2" s="50"/>
      <c r="F2" s="50"/>
      <c r="G2" s="167"/>
      <c r="H2" s="50"/>
      <c r="I2" s="104"/>
      <c r="J2" s="50"/>
      <c r="K2" s="50"/>
      <c r="L2" s="168"/>
      <c r="M2" s="292" t="s">
        <v>120</v>
      </c>
    </row>
    <row r="3" spans="1:13">
      <c r="A3" s="50"/>
      <c r="B3" s="50"/>
      <c r="C3" s="50"/>
      <c r="D3" s="50"/>
      <c r="E3" s="50"/>
      <c r="F3" s="50"/>
      <c r="G3" s="167"/>
      <c r="H3" s="50"/>
      <c r="I3" s="104"/>
      <c r="J3" s="50"/>
      <c r="K3" s="50"/>
      <c r="L3" s="168"/>
      <c r="M3" s="46" t="s">
        <v>90</v>
      </c>
    </row>
    <row r="4" spans="1:13" ht="14.25" customHeight="1">
      <c r="A4" s="50"/>
      <c r="B4" s="50"/>
      <c r="C4" s="50"/>
      <c r="D4" s="50"/>
      <c r="E4" s="50"/>
      <c r="F4" s="50"/>
      <c r="G4" s="167"/>
      <c r="H4" s="50"/>
      <c r="I4" s="104"/>
      <c r="J4" s="50"/>
      <c r="K4" s="50"/>
      <c r="L4" s="168"/>
      <c r="M4" s="168"/>
    </row>
    <row r="5" spans="1:13" ht="22.5" customHeight="1">
      <c r="A5" s="172"/>
      <c r="B5" s="303" t="s">
        <v>129</v>
      </c>
      <c r="C5" s="303"/>
      <c r="D5" s="382">
        <f>+'Bituminous Coal Year End'!$I$6</f>
        <v>0</v>
      </c>
      <c r="E5" s="382"/>
      <c r="F5" s="382"/>
      <c r="G5" s="382"/>
      <c r="H5" s="382"/>
      <c r="I5" s="382"/>
      <c r="J5" s="382"/>
      <c r="K5" s="382"/>
      <c r="L5" s="382"/>
      <c r="M5" s="382"/>
    </row>
    <row r="6" spans="1:13" ht="22.5" customHeight="1">
      <c r="A6" s="172"/>
      <c r="B6" s="303" t="s">
        <v>131</v>
      </c>
      <c r="C6" s="303"/>
      <c r="D6" s="383">
        <f>+'Bituminous Coal Year End'!$I$7</f>
        <v>0</v>
      </c>
      <c r="E6" s="383"/>
      <c r="F6" s="383"/>
      <c r="G6" s="383"/>
      <c r="H6" s="383"/>
      <c r="I6" s="383"/>
      <c r="J6" s="383"/>
      <c r="K6" s="383"/>
      <c r="L6" s="383"/>
      <c r="M6" s="383"/>
    </row>
    <row r="7" spans="1:13" ht="22.5" customHeight="1">
      <c r="A7" s="172"/>
      <c r="B7" s="392" t="s">
        <v>132</v>
      </c>
      <c r="C7" s="392"/>
      <c r="D7" s="390">
        <f>+'Bituminous Coal Year End'!$I$8</f>
        <v>0</v>
      </c>
      <c r="E7" s="391"/>
      <c r="F7" s="391"/>
      <c r="G7" s="93"/>
      <c r="H7" s="143"/>
      <c r="I7" s="104"/>
      <c r="J7" s="50"/>
      <c r="K7" s="50"/>
      <c r="L7" s="168"/>
      <c r="M7" s="168">
        <v>5047</v>
      </c>
    </row>
    <row r="8" spans="1:13" ht="19.5" customHeight="1">
      <c r="A8" s="50"/>
      <c r="B8" s="143"/>
      <c r="C8" s="143"/>
      <c r="D8" s="143"/>
      <c r="E8" s="143"/>
      <c r="F8" s="143"/>
      <c r="G8" s="93"/>
      <c r="H8" s="143"/>
      <c r="I8" s="104"/>
      <c r="J8" s="50"/>
      <c r="K8" s="50"/>
      <c r="L8" s="168"/>
      <c r="M8" s="168"/>
    </row>
    <row r="9" spans="1:13" ht="15.75">
      <c r="A9" s="50"/>
      <c r="B9" s="387" t="s">
        <v>220</v>
      </c>
      <c r="C9" s="387"/>
      <c r="D9" s="387"/>
      <c r="E9" s="387"/>
      <c r="F9" s="387"/>
      <c r="G9" s="387"/>
      <c r="H9" s="387"/>
      <c r="I9" s="104"/>
      <c r="J9" s="50"/>
      <c r="K9" s="50"/>
      <c r="L9" s="168"/>
      <c r="M9" s="168"/>
    </row>
    <row r="10" spans="1:13" ht="20.25" customHeight="1">
      <c r="A10" s="50"/>
      <c r="B10" s="57" t="s">
        <v>1</v>
      </c>
      <c r="C10" s="143"/>
      <c r="D10" s="143"/>
      <c r="E10" s="143"/>
      <c r="F10" s="293" t="s">
        <v>23</v>
      </c>
      <c r="G10" s="93"/>
      <c r="H10" s="293" t="s">
        <v>215</v>
      </c>
      <c r="I10" s="389" t="s">
        <v>175</v>
      </c>
      <c r="J10" s="389"/>
      <c r="K10" s="293"/>
      <c r="L10" s="173"/>
      <c r="M10" s="168"/>
    </row>
    <row r="11" spans="1:13" ht="15.75" customHeight="1">
      <c r="A11" s="50"/>
      <c r="B11" s="385"/>
      <c r="C11" s="385"/>
      <c r="D11" s="385"/>
      <c r="E11" s="143"/>
      <c r="F11" s="174"/>
      <c r="G11" s="144"/>
      <c r="H11" s="302"/>
      <c r="I11" s="96" t="s">
        <v>8</v>
      </c>
      <c r="J11" s="211">
        <f>F11*H11</f>
        <v>0</v>
      </c>
      <c r="K11" s="175"/>
      <c r="L11" s="176" t="s">
        <v>6</v>
      </c>
      <c r="M11" s="168">
        <v>5048</v>
      </c>
    </row>
    <row r="12" spans="1:13" ht="15.75" customHeight="1">
      <c r="A12" s="50"/>
      <c r="B12" s="385"/>
      <c r="C12" s="385"/>
      <c r="D12" s="385"/>
      <c r="E12" s="143"/>
      <c r="F12" s="174"/>
      <c r="G12" s="144"/>
      <c r="H12" s="302"/>
      <c r="I12" s="96" t="s">
        <v>8</v>
      </c>
      <c r="J12" s="211">
        <f t="shared" ref="J12:J39" si="0">F12*H12</f>
        <v>0</v>
      </c>
      <c r="K12" s="175"/>
      <c r="L12" s="176" t="s">
        <v>6</v>
      </c>
      <c r="M12" s="168">
        <v>5049</v>
      </c>
    </row>
    <row r="13" spans="1:13" ht="15.75" customHeight="1">
      <c r="A13" s="50"/>
      <c r="B13" s="385"/>
      <c r="C13" s="385"/>
      <c r="D13" s="385"/>
      <c r="E13" s="143"/>
      <c r="F13" s="174"/>
      <c r="G13" s="144"/>
      <c r="H13" s="302"/>
      <c r="I13" s="96" t="s">
        <v>8</v>
      </c>
      <c r="J13" s="211">
        <f t="shared" si="0"/>
        <v>0</v>
      </c>
      <c r="K13" s="175"/>
      <c r="L13" s="176" t="s">
        <v>6</v>
      </c>
      <c r="M13" s="168">
        <v>5050</v>
      </c>
    </row>
    <row r="14" spans="1:13" ht="15.75" customHeight="1">
      <c r="A14" s="50"/>
      <c r="B14" s="385"/>
      <c r="C14" s="385"/>
      <c r="D14" s="385"/>
      <c r="E14" s="143"/>
      <c r="F14" s="174"/>
      <c r="G14" s="144"/>
      <c r="H14" s="302"/>
      <c r="I14" s="96" t="s">
        <v>8</v>
      </c>
      <c r="J14" s="211">
        <f t="shared" si="0"/>
        <v>0</v>
      </c>
      <c r="K14" s="175"/>
      <c r="L14" s="176" t="s">
        <v>6</v>
      </c>
      <c r="M14" s="168">
        <v>5051</v>
      </c>
    </row>
    <row r="15" spans="1:13" ht="15.75" customHeight="1">
      <c r="A15" s="50"/>
      <c r="B15" s="385"/>
      <c r="C15" s="385"/>
      <c r="D15" s="385"/>
      <c r="E15" s="143"/>
      <c r="F15" s="174"/>
      <c r="G15" s="144"/>
      <c r="H15" s="302"/>
      <c r="I15" s="96" t="s">
        <v>8</v>
      </c>
      <c r="J15" s="211">
        <f t="shared" si="0"/>
        <v>0</v>
      </c>
      <c r="K15" s="175"/>
      <c r="L15" s="176" t="s">
        <v>6</v>
      </c>
      <c r="M15" s="168">
        <v>5052</v>
      </c>
    </row>
    <row r="16" spans="1:13" ht="15.75" customHeight="1">
      <c r="A16" s="50"/>
      <c r="B16" s="385"/>
      <c r="C16" s="385"/>
      <c r="D16" s="385"/>
      <c r="E16" s="143"/>
      <c r="F16" s="174"/>
      <c r="G16" s="144"/>
      <c r="H16" s="302"/>
      <c r="I16" s="177" t="s">
        <v>8</v>
      </c>
      <c r="J16" s="211">
        <f t="shared" si="0"/>
        <v>0</v>
      </c>
      <c r="K16" s="175"/>
      <c r="L16" s="176" t="s">
        <v>6</v>
      </c>
      <c r="M16" s="168">
        <v>5053</v>
      </c>
    </row>
    <row r="17" spans="1:13" ht="15.75" customHeight="1">
      <c r="A17" s="178"/>
      <c r="B17" s="385"/>
      <c r="C17" s="385"/>
      <c r="D17" s="385"/>
      <c r="E17" s="143"/>
      <c r="F17" s="174"/>
      <c r="G17" s="144"/>
      <c r="H17" s="302"/>
      <c r="I17" s="96" t="s">
        <v>8</v>
      </c>
      <c r="J17" s="211">
        <f t="shared" si="0"/>
        <v>0</v>
      </c>
      <c r="K17" s="175"/>
      <c r="L17" s="176" t="s">
        <v>6</v>
      </c>
      <c r="M17" s="168">
        <v>5054</v>
      </c>
    </row>
    <row r="18" spans="1:13" ht="15.75" customHeight="1">
      <c r="A18" s="50"/>
      <c r="B18" s="385"/>
      <c r="C18" s="385"/>
      <c r="D18" s="385"/>
      <c r="E18" s="143"/>
      <c r="F18" s="174"/>
      <c r="G18" s="144"/>
      <c r="H18" s="302"/>
      <c r="I18" s="84" t="s">
        <v>8</v>
      </c>
      <c r="J18" s="211">
        <f t="shared" si="0"/>
        <v>0</v>
      </c>
      <c r="K18" s="175"/>
      <c r="L18" s="176" t="s">
        <v>6</v>
      </c>
      <c r="M18" s="168">
        <v>5055</v>
      </c>
    </row>
    <row r="19" spans="1:13" ht="15.75" customHeight="1">
      <c r="A19" s="50"/>
      <c r="B19" s="385"/>
      <c r="C19" s="385"/>
      <c r="D19" s="385"/>
      <c r="E19" s="143"/>
      <c r="F19" s="174"/>
      <c r="G19" s="144"/>
      <c r="H19" s="302"/>
      <c r="I19" s="84" t="s">
        <v>8</v>
      </c>
      <c r="J19" s="211">
        <f t="shared" si="0"/>
        <v>0</v>
      </c>
      <c r="K19" s="175"/>
      <c r="L19" s="176" t="s">
        <v>6</v>
      </c>
      <c r="M19" s="168">
        <v>5056</v>
      </c>
    </row>
    <row r="20" spans="1:13" ht="15.75" customHeight="1">
      <c r="A20" s="50"/>
      <c r="B20" s="385"/>
      <c r="C20" s="385"/>
      <c r="D20" s="385"/>
      <c r="E20" s="143"/>
      <c r="F20" s="174"/>
      <c r="G20" s="144"/>
      <c r="H20" s="302"/>
      <c r="I20" s="84" t="s">
        <v>8</v>
      </c>
      <c r="J20" s="211">
        <f t="shared" si="0"/>
        <v>0</v>
      </c>
      <c r="K20" s="175"/>
      <c r="L20" s="176" t="s">
        <v>6</v>
      </c>
      <c r="M20" s="168">
        <v>5057</v>
      </c>
    </row>
    <row r="21" spans="1:13" ht="15.75" customHeight="1">
      <c r="A21" s="50"/>
      <c r="B21" s="385"/>
      <c r="C21" s="385"/>
      <c r="D21" s="385"/>
      <c r="E21" s="143"/>
      <c r="F21" s="174"/>
      <c r="G21" s="144"/>
      <c r="H21" s="302"/>
      <c r="I21" s="84" t="s">
        <v>8</v>
      </c>
      <c r="J21" s="211">
        <f t="shared" si="0"/>
        <v>0</v>
      </c>
      <c r="K21" s="175"/>
      <c r="L21" s="176" t="s">
        <v>6</v>
      </c>
      <c r="M21" s="168">
        <v>5058</v>
      </c>
    </row>
    <row r="22" spans="1:13" ht="15.75" customHeight="1">
      <c r="A22" s="50"/>
      <c r="B22" s="385"/>
      <c r="C22" s="385"/>
      <c r="D22" s="385"/>
      <c r="E22" s="143"/>
      <c r="F22" s="174"/>
      <c r="G22" s="144"/>
      <c r="H22" s="302"/>
      <c r="I22" s="84" t="s">
        <v>8</v>
      </c>
      <c r="J22" s="211">
        <f t="shared" si="0"/>
        <v>0</v>
      </c>
      <c r="K22" s="175"/>
      <c r="L22" s="176" t="s">
        <v>6</v>
      </c>
      <c r="M22" s="168">
        <v>5059</v>
      </c>
    </row>
    <row r="23" spans="1:13" ht="15.75" customHeight="1">
      <c r="A23" s="50"/>
      <c r="B23" s="385"/>
      <c r="C23" s="385"/>
      <c r="D23" s="385"/>
      <c r="E23" s="143"/>
      <c r="F23" s="174"/>
      <c r="G23" s="144"/>
      <c r="H23" s="302"/>
      <c r="I23" s="84" t="s">
        <v>8</v>
      </c>
      <c r="J23" s="211">
        <f t="shared" si="0"/>
        <v>0</v>
      </c>
      <c r="K23" s="175"/>
      <c r="L23" s="176" t="s">
        <v>6</v>
      </c>
      <c r="M23" s="168">
        <v>5060</v>
      </c>
    </row>
    <row r="24" spans="1:13" ht="15.75" customHeight="1">
      <c r="A24" s="50"/>
      <c r="B24" s="385"/>
      <c r="C24" s="385"/>
      <c r="D24" s="385"/>
      <c r="E24" s="143"/>
      <c r="F24" s="174"/>
      <c r="G24" s="144"/>
      <c r="H24" s="302"/>
      <c r="I24" s="84" t="s">
        <v>8</v>
      </c>
      <c r="J24" s="211">
        <f t="shared" si="0"/>
        <v>0</v>
      </c>
      <c r="K24" s="175"/>
      <c r="L24" s="176" t="s">
        <v>6</v>
      </c>
      <c r="M24" s="168">
        <v>5061</v>
      </c>
    </row>
    <row r="25" spans="1:13" ht="15.75" customHeight="1">
      <c r="A25" s="50"/>
      <c r="B25" s="385"/>
      <c r="C25" s="385"/>
      <c r="D25" s="385"/>
      <c r="E25" s="143"/>
      <c r="F25" s="174"/>
      <c r="G25" s="144"/>
      <c r="H25" s="302"/>
      <c r="I25" s="84" t="s">
        <v>8</v>
      </c>
      <c r="J25" s="211">
        <f t="shared" si="0"/>
        <v>0</v>
      </c>
      <c r="K25" s="175"/>
      <c r="L25" s="176" t="s">
        <v>6</v>
      </c>
      <c r="M25" s="168">
        <v>5062</v>
      </c>
    </row>
    <row r="26" spans="1:13" ht="15.75" customHeight="1">
      <c r="A26" s="50"/>
      <c r="B26" s="385"/>
      <c r="C26" s="385"/>
      <c r="D26" s="385"/>
      <c r="E26" s="143"/>
      <c r="F26" s="174"/>
      <c r="G26" s="144"/>
      <c r="H26" s="302"/>
      <c r="I26" s="84" t="s">
        <v>8</v>
      </c>
      <c r="J26" s="211">
        <f t="shared" si="0"/>
        <v>0</v>
      </c>
      <c r="K26" s="175"/>
      <c r="L26" s="176" t="s">
        <v>6</v>
      </c>
      <c r="M26" s="168">
        <v>5063</v>
      </c>
    </row>
    <row r="27" spans="1:13" ht="15.75" customHeight="1">
      <c r="A27" s="50"/>
      <c r="B27" s="385"/>
      <c r="C27" s="385"/>
      <c r="D27" s="385"/>
      <c r="E27" s="143"/>
      <c r="F27" s="174"/>
      <c r="G27" s="144"/>
      <c r="H27" s="302"/>
      <c r="I27" s="84" t="s">
        <v>8</v>
      </c>
      <c r="J27" s="211">
        <f t="shared" si="0"/>
        <v>0</v>
      </c>
      <c r="K27" s="175"/>
      <c r="L27" s="176" t="s">
        <v>6</v>
      </c>
      <c r="M27" s="168">
        <v>5064</v>
      </c>
    </row>
    <row r="28" spans="1:13" ht="15.75" customHeight="1">
      <c r="A28" s="50"/>
      <c r="B28" s="385"/>
      <c r="C28" s="385"/>
      <c r="D28" s="385"/>
      <c r="E28" s="143"/>
      <c r="F28" s="174"/>
      <c r="G28" s="144"/>
      <c r="H28" s="302"/>
      <c r="I28" s="84" t="s">
        <v>8</v>
      </c>
      <c r="J28" s="211">
        <f t="shared" si="0"/>
        <v>0</v>
      </c>
      <c r="K28" s="175"/>
      <c r="L28" s="176" t="s">
        <v>6</v>
      </c>
      <c r="M28" s="168">
        <v>5065</v>
      </c>
    </row>
    <row r="29" spans="1:13" ht="15.75" customHeight="1">
      <c r="A29" s="50"/>
      <c r="B29" s="385"/>
      <c r="C29" s="385"/>
      <c r="D29" s="385"/>
      <c r="E29" s="143"/>
      <c r="F29" s="174"/>
      <c r="G29" s="144"/>
      <c r="H29" s="302"/>
      <c r="I29" s="84" t="s">
        <v>8</v>
      </c>
      <c r="J29" s="211">
        <f t="shared" si="0"/>
        <v>0</v>
      </c>
      <c r="K29" s="175"/>
      <c r="L29" s="176" t="s">
        <v>6</v>
      </c>
      <c r="M29" s="168">
        <v>5066</v>
      </c>
    </row>
    <row r="30" spans="1:13" ht="15.75" customHeight="1">
      <c r="A30" s="50"/>
      <c r="B30" s="385"/>
      <c r="C30" s="385"/>
      <c r="D30" s="385"/>
      <c r="E30" s="143"/>
      <c r="F30" s="174"/>
      <c r="G30" s="144"/>
      <c r="H30" s="302"/>
      <c r="I30" s="84" t="s">
        <v>8</v>
      </c>
      <c r="J30" s="211">
        <f t="shared" si="0"/>
        <v>0</v>
      </c>
      <c r="K30" s="175"/>
      <c r="L30" s="176" t="s">
        <v>6</v>
      </c>
      <c r="M30" s="168">
        <v>5067</v>
      </c>
    </row>
    <row r="31" spans="1:13" ht="15.75" customHeight="1">
      <c r="A31" s="50"/>
      <c r="B31" s="385"/>
      <c r="C31" s="385"/>
      <c r="D31" s="385"/>
      <c r="E31" s="143"/>
      <c r="F31" s="174"/>
      <c r="G31" s="144"/>
      <c r="H31" s="302"/>
      <c r="I31" s="84" t="s">
        <v>8</v>
      </c>
      <c r="J31" s="211">
        <f t="shared" si="0"/>
        <v>0</v>
      </c>
      <c r="K31" s="175"/>
      <c r="L31" s="176" t="s">
        <v>6</v>
      </c>
      <c r="M31" s="168">
        <v>5068</v>
      </c>
    </row>
    <row r="32" spans="1:13" ht="15.75" customHeight="1">
      <c r="A32" s="50"/>
      <c r="B32" s="385"/>
      <c r="C32" s="385"/>
      <c r="D32" s="385"/>
      <c r="E32" s="143"/>
      <c r="F32" s="174"/>
      <c r="G32" s="144"/>
      <c r="H32" s="302"/>
      <c r="I32" s="84" t="s">
        <v>8</v>
      </c>
      <c r="J32" s="211">
        <f t="shared" si="0"/>
        <v>0</v>
      </c>
      <c r="K32" s="175"/>
      <c r="L32" s="176" t="s">
        <v>6</v>
      </c>
      <c r="M32" s="168">
        <v>5069</v>
      </c>
    </row>
    <row r="33" spans="1:14" ht="15.75" customHeight="1">
      <c r="A33" s="50"/>
      <c r="B33" s="385"/>
      <c r="C33" s="385"/>
      <c r="D33" s="385"/>
      <c r="E33" s="143"/>
      <c r="F33" s="174"/>
      <c r="G33" s="144"/>
      <c r="H33" s="302"/>
      <c r="I33" s="84" t="s">
        <v>8</v>
      </c>
      <c r="J33" s="211">
        <f t="shared" si="0"/>
        <v>0</v>
      </c>
      <c r="K33" s="175"/>
      <c r="L33" s="176" t="s">
        <v>6</v>
      </c>
      <c r="M33" s="168">
        <v>5070</v>
      </c>
    </row>
    <row r="34" spans="1:14" ht="15.75" customHeight="1">
      <c r="A34" s="50"/>
      <c r="B34" s="385"/>
      <c r="C34" s="385"/>
      <c r="D34" s="385"/>
      <c r="E34" s="143"/>
      <c r="F34" s="174"/>
      <c r="G34" s="144"/>
      <c r="H34" s="302"/>
      <c r="I34" s="84" t="s">
        <v>8</v>
      </c>
      <c r="J34" s="211">
        <f t="shared" si="0"/>
        <v>0</v>
      </c>
      <c r="K34" s="175"/>
      <c r="L34" s="176" t="s">
        <v>6</v>
      </c>
      <c r="M34" s="168">
        <v>5071</v>
      </c>
    </row>
    <row r="35" spans="1:14" ht="15.75" customHeight="1">
      <c r="A35" s="50"/>
      <c r="B35" s="385"/>
      <c r="C35" s="385"/>
      <c r="D35" s="385"/>
      <c r="E35" s="143"/>
      <c r="F35" s="174"/>
      <c r="G35" s="144"/>
      <c r="H35" s="302"/>
      <c r="I35" s="84" t="s">
        <v>8</v>
      </c>
      <c r="J35" s="211">
        <f t="shared" si="0"/>
        <v>0</v>
      </c>
      <c r="K35" s="175"/>
      <c r="L35" s="176" t="s">
        <v>6</v>
      </c>
      <c r="M35" s="168">
        <v>5072</v>
      </c>
    </row>
    <row r="36" spans="1:14" ht="15.75" customHeight="1">
      <c r="A36" s="50"/>
      <c r="B36" s="385"/>
      <c r="C36" s="385"/>
      <c r="D36" s="385"/>
      <c r="E36" s="143"/>
      <c r="F36" s="174"/>
      <c r="G36" s="144"/>
      <c r="H36" s="302"/>
      <c r="I36" s="84" t="s">
        <v>8</v>
      </c>
      <c r="J36" s="211">
        <f t="shared" si="0"/>
        <v>0</v>
      </c>
      <c r="K36" s="175"/>
      <c r="L36" s="176" t="s">
        <v>6</v>
      </c>
      <c r="M36" s="168">
        <v>5075</v>
      </c>
    </row>
    <row r="37" spans="1:14" ht="15.75" customHeight="1">
      <c r="A37" s="50"/>
      <c r="B37" s="385"/>
      <c r="C37" s="385"/>
      <c r="D37" s="385"/>
      <c r="E37" s="143"/>
      <c r="F37" s="174"/>
      <c r="G37" s="144"/>
      <c r="H37" s="302"/>
      <c r="I37" s="84" t="s">
        <v>8</v>
      </c>
      <c r="J37" s="211">
        <f t="shared" si="0"/>
        <v>0</v>
      </c>
      <c r="K37" s="175"/>
      <c r="L37" s="176" t="s">
        <v>6</v>
      </c>
      <c r="M37" s="168">
        <v>5076</v>
      </c>
    </row>
    <row r="38" spans="1:14" ht="15.75" customHeight="1">
      <c r="A38" s="50"/>
      <c r="B38" s="386"/>
      <c r="C38" s="386"/>
      <c r="D38" s="386"/>
      <c r="E38" s="143"/>
      <c r="F38" s="174"/>
      <c r="G38" s="144"/>
      <c r="H38" s="302"/>
      <c r="I38" s="84" t="s">
        <v>8</v>
      </c>
      <c r="J38" s="211">
        <f t="shared" si="0"/>
        <v>0</v>
      </c>
      <c r="K38" s="175"/>
      <c r="L38" s="176" t="s">
        <v>6</v>
      </c>
      <c r="M38" s="168">
        <v>5077</v>
      </c>
    </row>
    <row r="39" spans="1:14" ht="15.75" customHeight="1">
      <c r="A39" s="50"/>
      <c r="B39" s="386"/>
      <c r="C39" s="386"/>
      <c r="D39" s="386"/>
      <c r="E39" s="143"/>
      <c r="F39" s="174"/>
      <c r="G39" s="144"/>
      <c r="H39" s="302"/>
      <c r="I39" s="84" t="s">
        <v>8</v>
      </c>
      <c r="J39" s="308">
        <f t="shared" si="0"/>
        <v>0</v>
      </c>
      <c r="K39" s="175"/>
      <c r="L39" s="176" t="s">
        <v>6</v>
      </c>
      <c r="M39" s="168">
        <v>5078</v>
      </c>
    </row>
    <row r="40" spans="1:14" ht="15.75" customHeight="1" thickBot="1">
      <c r="A40" s="50"/>
      <c r="B40" s="179" t="s">
        <v>24</v>
      </c>
      <c r="C40" s="180"/>
      <c r="D40" s="181"/>
      <c r="E40" s="143"/>
      <c r="F40" s="306">
        <f>SUM(F11:F39)</f>
        <v>0</v>
      </c>
      <c r="G40" s="93"/>
      <c r="H40" s="311" t="e">
        <f>SUM(J41/F40)</f>
        <v>#DIV/0!</v>
      </c>
      <c r="I40" s="84"/>
      <c r="J40" s="307"/>
      <c r="K40" s="175"/>
      <c r="L40" s="182"/>
      <c r="M40" s="168"/>
    </row>
    <row r="41" spans="1:14" ht="30.75" customHeight="1">
      <c r="A41" s="50"/>
      <c r="B41" s="384" t="s">
        <v>216</v>
      </c>
      <c r="C41" s="384"/>
      <c r="D41" s="384"/>
      <c r="E41" s="384"/>
      <c r="F41" s="384"/>
      <c r="G41" s="384"/>
      <c r="H41" s="384"/>
      <c r="I41" s="84" t="s">
        <v>8</v>
      </c>
      <c r="J41" s="309">
        <f>SUM(J11:J39)</f>
        <v>0</v>
      </c>
      <c r="K41" s="293"/>
      <c r="L41" s="176" t="s">
        <v>6</v>
      </c>
      <c r="M41" s="183">
        <v>5079</v>
      </c>
    </row>
    <row r="42" spans="1:14" ht="22.5" customHeight="1">
      <c r="A42" s="50"/>
      <c r="B42" s="57"/>
      <c r="C42" s="143"/>
      <c r="D42" s="143"/>
      <c r="E42" s="143"/>
      <c r="F42" s="184"/>
      <c r="G42" s="184"/>
      <c r="H42" s="184"/>
      <c r="I42" s="84"/>
      <c r="J42" s="185"/>
      <c r="K42" s="293"/>
      <c r="L42" s="176"/>
      <c r="M42" s="183"/>
    </row>
    <row r="43" spans="1:14" s="192" customFormat="1" ht="18.75" customHeight="1">
      <c r="A43" s="131"/>
      <c r="B43" s="186" t="s">
        <v>90</v>
      </c>
      <c r="C43" s="186"/>
      <c r="D43" s="186"/>
      <c r="E43" s="186"/>
      <c r="F43" s="186"/>
      <c r="G43" s="187"/>
      <c r="H43" s="186"/>
      <c r="I43" s="188"/>
      <c r="J43" s="189" t="s">
        <v>184</v>
      </c>
      <c r="K43" s="131"/>
      <c r="L43" s="190" t="s">
        <v>173</v>
      </c>
      <c r="M43" s="131"/>
      <c r="N43" s="191"/>
    </row>
    <row r="44" spans="1:14" ht="15.75" customHeight="1">
      <c r="A44" s="50"/>
      <c r="B44" s="387" t="s">
        <v>268</v>
      </c>
      <c r="C44" s="387"/>
      <c r="D44" s="387"/>
      <c r="E44" s="387"/>
      <c r="F44" s="387"/>
      <c r="G44" s="387"/>
      <c r="H44" s="387"/>
      <c r="I44" s="104"/>
      <c r="J44" s="50"/>
      <c r="K44" s="50"/>
      <c r="L44" s="168"/>
      <c r="M44" s="168"/>
    </row>
    <row r="45" spans="1:14" s="197" customFormat="1" ht="20.25" customHeight="1">
      <c r="A45" s="193"/>
      <c r="B45" s="11"/>
      <c r="C45" s="11"/>
      <c r="D45" s="11"/>
      <c r="E45" s="11"/>
      <c r="F45" s="11" t="s">
        <v>113</v>
      </c>
      <c r="G45" s="11"/>
      <c r="H45" s="11" t="s">
        <v>260</v>
      </c>
      <c r="I45" s="194"/>
      <c r="J45" s="195" t="s">
        <v>259</v>
      </c>
      <c r="K45" s="193"/>
      <c r="L45" s="193"/>
      <c r="M45" s="193"/>
      <c r="N45" s="196"/>
    </row>
    <row r="46" spans="1:14" ht="15.75" customHeight="1">
      <c r="A46" s="50"/>
      <c r="B46" s="384" t="s">
        <v>237</v>
      </c>
      <c r="C46" s="384"/>
      <c r="D46" s="384"/>
      <c r="E46" s="57"/>
      <c r="F46" s="198"/>
      <c r="G46" s="199"/>
      <c r="H46" s="198"/>
      <c r="I46" s="200"/>
      <c r="J46" s="212">
        <f>SUM(F46,H46)</f>
        <v>0</v>
      </c>
      <c r="K46" s="175"/>
      <c r="L46" s="176" t="s">
        <v>6</v>
      </c>
      <c r="M46" s="168">
        <v>5080</v>
      </c>
    </row>
    <row r="47" spans="1:14" ht="15.75" customHeight="1">
      <c r="A47" s="50"/>
      <c r="B47" s="318"/>
      <c r="C47" s="318"/>
      <c r="D47" s="318"/>
      <c r="E47" s="57"/>
      <c r="F47" s="201"/>
      <c r="G47" s="199"/>
      <c r="H47" s="201"/>
      <c r="I47" s="200" t="s">
        <v>10</v>
      </c>
      <c r="J47" s="213">
        <f>SUM(F47,H48)</f>
        <v>0</v>
      </c>
      <c r="K47" s="175"/>
      <c r="L47" s="176" t="s">
        <v>6</v>
      </c>
      <c r="M47" s="168">
        <v>5081</v>
      </c>
    </row>
    <row r="48" spans="1:14" ht="15.75" customHeight="1">
      <c r="A48" s="50"/>
      <c r="B48" s="318"/>
      <c r="C48" s="318"/>
      <c r="D48" s="318"/>
      <c r="E48" s="57"/>
      <c r="F48" s="201"/>
      <c r="G48" s="199"/>
      <c r="H48" s="201"/>
      <c r="I48" s="200" t="s">
        <v>10</v>
      </c>
      <c r="J48" s="213">
        <f>SUM(F48,H49)</f>
        <v>0</v>
      </c>
      <c r="K48" s="175"/>
      <c r="L48" s="176" t="s">
        <v>6</v>
      </c>
      <c r="M48" s="168">
        <v>5082</v>
      </c>
    </row>
    <row r="49" spans="1:13" ht="15.75" customHeight="1">
      <c r="A49" s="50"/>
      <c r="B49" s="318"/>
      <c r="C49" s="318"/>
      <c r="D49" s="318"/>
      <c r="E49" s="57"/>
      <c r="F49" s="201"/>
      <c r="G49" s="199"/>
      <c r="H49" s="201"/>
      <c r="I49" s="200" t="s">
        <v>10</v>
      </c>
      <c r="J49" s="213">
        <f>SUM(F49,H49)</f>
        <v>0</v>
      </c>
      <c r="K49" s="175"/>
      <c r="L49" s="176" t="s">
        <v>6</v>
      </c>
      <c r="M49" s="168">
        <v>5083</v>
      </c>
    </row>
    <row r="50" spans="1:13" ht="15.75" customHeight="1">
      <c r="A50" s="50"/>
      <c r="B50" s="318"/>
      <c r="C50" s="318"/>
      <c r="D50" s="318"/>
      <c r="E50" s="57"/>
      <c r="F50" s="201"/>
      <c r="G50" s="199"/>
      <c r="H50" s="201"/>
      <c r="I50" s="200" t="s">
        <v>10</v>
      </c>
      <c r="J50" s="213">
        <f>SUM(F50,H50)</f>
        <v>0</v>
      </c>
      <c r="K50" s="175"/>
      <c r="L50" s="176" t="s">
        <v>6</v>
      </c>
      <c r="M50" s="168">
        <v>5084</v>
      </c>
    </row>
    <row r="51" spans="1:13" ht="15.75" customHeight="1">
      <c r="A51" s="50"/>
      <c r="B51" s="318"/>
      <c r="C51" s="318"/>
      <c r="D51" s="318"/>
      <c r="E51" s="57"/>
      <c r="F51" s="201"/>
      <c r="G51" s="199"/>
      <c r="H51" s="201"/>
      <c r="I51" s="200" t="s">
        <v>10</v>
      </c>
      <c r="J51" s="213">
        <f>SUM(F51,H51)</f>
        <v>0</v>
      </c>
      <c r="K51" s="175"/>
      <c r="L51" s="176" t="s">
        <v>6</v>
      </c>
      <c r="M51" s="168">
        <v>5085</v>
      </c>
    </row>
    <row r="52" spans="1:13" ht="15.75" customHeight="1" thickBot="1">
      <c r="A52" s="50"/>
      <c r="B52" s="318" t="s">
        <v>2</v>
      </c>
      <c r="C52" s="318"/>
      <c r="D52" s="318"/>
      <c r="E52" s="56"/>
      <c r="F52" s="201"/>
      <c r="G52" s="56"/>
      <c r="H52" s="201"/>
      <c r="I52" s="200" t="s">
        <v>10</v>
      </c>
      <c r="J52" s="214">
        <f>SUM(F52,H52)</f>
        <v>0</v>
      </c>
      <c r="K52" s="175"/>
      <c r="L52" s="176" t="s">
        <v>6</v>
      </c>
      <c r="M52" s="168">
        <v>5086</v>
      </c>
    </row>
    <row r="53" spans="1:13" ht="30.75" customHeight="1" thickBot="1">
      <c r="A53" s="50"/>
      <c r="B53" s="179" t="s">
        <v>218</v>
      </c>
      <c r="C53" s="179"/>
      <c r="D53" s="179"/>
      <c r="E53" s="179"/>
      <c r="F53" s="202"/>
      <c r="G53" s="203"/>
      <c r="H53" s="294"/>
      <c r="I53" s="294"/>
      <c r="J53" s="305">
        <f>SUM(J46:J52)</f>
        <v>0</v>
      </c>
      <c r="K53" s="175"/>
      <c r="L53" s="176" t="s">
        <v>6</v>
      </c>
      <c r="M53" s="204">
        <v>5087</v>
      </c>
    </row>
    <row r="54" spans="1:13" ht="18.75" customHeight="1">
      <c r="A54" s="50"/>
      <c r="B54" s="57"/>
      <c r="C54" s="57"/>
      <c r="D54" s="57"/>
      <c r="E54" s="57"/>
      <c r="F54" s="57"/>
      <c r="G54" s="199"/>
      <c r="H54" s="57"/>
      <c r="I54" s="194"/>
      <c r="J54" s="193"/>
      <c r="K54" s="50"/>
      <c r="L54" s="168"/>
      <c r="M54" s="168"/>
    </row>
    <row r="55" spans="1:13" ht="15.75">
      <c r="A55" s="50"/>
      <c r="B55" s="388" t="s">
        <v>219</v>
      </c>
      <c r="C55" s="388"/>
      <c r="D55" s="388"/>
      <c r="E55" s="388"/>
      <c r="F55" s="388"/>
      <c r="G55" s="388"/>
      <c r="H55" s="388"/>
      <c r="I55" s="194"/>
      <c r="J55" s="193"/>
      <c r="K55" s="50"/>
      <c r="L55" s="168"/>
      <c r="M55" s="168"/>
    </row>
    <row r="56" spans="1:13" ht="15.75" customHeight="1">
      <c r="A56" s="50"/>
      <c r="B56" s="179"/>
      <c r="C56" s="179"/>
      <c r="D56" s="179"/>
      <c r="E56" s="179"/>
      <c r="F56" s="179"/>
      <c r="G56" s="203"/>
      <c r="H56" s="179"/>
      <c r="I56" s="200"/>
      <c r="J56" s="205">
        <v>0</v>
      </c>
      <c r="K56" s="50"/>
      <c r="L56" s="176" t="s">
        <v>6</v>
      </c>
      <c r="M56" s="168">
        <v>5088</v>
      </c>
    </row>
    <row r="57" spans="1:13" ht="15.75" customHeight="1">
      <c r="A57" s="50"/>
      <c r="B57" s="179"/>
      <c r="C57" s="179"/>
      <c r="D57" s="179"/>
      <c r="E57" s="179"/>
      <c r="F57" s="179"/>
      <c r="G57" s="203"/>
      <c r="H57" s="179"/>
      <c r="I57" s="200" t="s">
        <v>10</v>
      </c>
      <c r="J57" s="205">
        <v>0</v>
      </c>
      <c r="K57" s="50"/>
      <c r="L57" s="176" t="s">
        <v>6</v>
      </c>
      <c r="M57" s="168">
        <v>5089</v>
      </c>
    </row>
    <row r="58" spans="1:13" ht="15.75" customHeight="1">
      <c r="A58" s="50"/>
      <c r="B58" s="179"/>
      <c r="C58" s="179"/>
      <c r="D58" s="179"/>
      <c r="E58" s="179"/>
      <c r="F58" s="179"/>
      <c r="G58" s="203"/>
      <c r="H58" s="179"/>
      <c r="I58" s="200" t="s">
        <v>10</v>
      </c>
      <c r="J58" s="205">
        <v>0</v>
      </c>
      <c r="K58" s="50"/>
      <c r="L58" s="176" t="s">
        <v>6</v>
      </c>
      <c r="M58" s="168">
        <v>5090</v>
      </c>
    </row>
    <row r="59" spans="1:13" ht="15.75" customHeight="1" thickBot="1">
      <c r="A59" s="50"/>
      <c r="B59" s="206" t="s">
        <v>2</v>
      </c>
      <c r="C59" s="318"/>
      <c r="D59" s="318"/>
      <c r="E59" s="318"/>
      <c r="F59" s="318"/>
      <c r="G59" s="318"/>
      <c r="H59" s="318"/>
      <c r="I59" s="293" t="s">
        <v>10</v>
      </c>
      <c r="J59" s="205">
        <v>0</v>
      </c>
      <c r="K59" s="50"/>
      <c r="L59" s="176" t="s">
        <v>6</v>
      </c>
      <c r="M59" s="168">
        <v>5091</v>
      </c>
    </row>
    <row r="60" spans="1:13" ht="22.5" customHeight="1" thickBot="1">
      <c r="A60" s="50"/>
      <c r="B60" s="179" t="s">
        <v>217</v>
      </c>
      <c r="C60" s="179"/>
      <c r="D60" s="179"/>
      <c r="E60" s="179"/>
      <c r="F60" s="179"/>
      <c r="G60" s="203"/>
      <c r="H60" s="294"/>
      <c r="I60" s="293" t="s">
        <v>8</v>
      </c>
      <c r="J60" s="20">
        <f>SUM(J56:J59)</f>
        <v>0</v>
      </c>
      <c r="K60" s="50"/>
      <c r="L60" s="176" t="s">
        <v>6</v>
      </c>
      <c r="M60" s="204">
        <v>5092</v>
      </c>
    </row>
    <row r="61" spans="1:13" ht="15" customHeight="1">
      <c r="A61" s="50"/>
      <c r="B61" s="57"/>
      <c r="C61" s="57"/>
      <c r="D61" s="143"/>
      <c r="E61" s="143"/>
      <c r="F61" s="143"/>
      <c r="G61" s="93"/>
      <c r="H61" s="143"/>
      <c r="I61" s="84"/>
      <c r="J61" s="175"/>
      <c r="K61" s="50"/>
      <c r="L61" s="168"/>
      <c r="M61" s="204"/>
    </row>
    <row r="62" spans="1:13" ht="15.75" customHeight="1">
      <c r="A62" s="53"/>
      <c r="B62" s="143"/>
      <c r="C62" s="57"/>
      <c r="D62" s="143"/>
      <c r="E62" s="143"/>
      <c r="F62" s="143"/>
      <c r="G62" s="93"/>
      <c r="H62" s="143"/>
      <c r="I62" s="84"/>
      <c r="J62" s="207"/>
      <c r="K62" s="207"/>
      <c r="L62" s="207"/>
      <c r="M62" s="207"/>
    </row>
    <row r="63" spans="1:13">
      <c r="B63" s="143"/>
      <c r="L63" s="189"/>
    </row>
    <row r="90" spans="2:14" s="192" customFormat="1" ht="12">
      <c r="B90" s="186" t="s">
        <v>90</v>
      </c>
      <c r="I90" s="210"/>
      <c r="J90" s="189" t="s">
        <v>184</v>
      </c>
      <c r="L90" s="189"/>
      <c r="M90" s="189" t="s">
        <v>172</v>
      </c>
      <c r="N90" s="191"/>
    </row>
  </sheetData>
  <sheetProtection algorithmName="SHA-512" hashValue="ehjgXGCbZpNaehWgpdVgLYn3Oql+9gmso6sran0Me9NzkIxylh47h3T8Ckn9fXtooqCwq2PPiwDJuEKD/KA5WQ==" saltValue="hNE+kqPfYW/Jw2V8L+c/KA==" spinCount="100000" sheet="1" selectLockedCells="1"/>
  <mergeCells count="46">
    <mergeCell ref="B25:D25"/>
    <mergeCell ref="B26:D26"/>
    <mergeCell ref="B27:D27"/>
    <mergeCell ref="B18:D18"/>
    <mergeCell ref="B19:D19"/>
    <mergeCell ref="B20:D20"/>
    <mergeCell ref="B21:D21"/>
    <mergeCell ref="B22:D22"/>
    <mergeCell ref="I10:J10"/>
    <mergeCell ref="B9:H9"/>
    <mergeCell ref="D7:F7"/>
    <mergeCell ref="B11:D11"/>
    <mergeCell ref="B12:D12"/>
    <mergeCell ref="B7:C7"/>
    <mergeCell ref="C59:H59"/>
    <mergeCell ref="B52:D52"/>
    <mergeCell ref="B44:H44"/>
    <mergeCell ref="B55:H55"/>
    <mergeCell ref="B13:D13"/>
    <mergeCell ref="B14:D14"/>
    <mergeCell ref="B15:D15"/>
    <mergeCell ref="B16:D16"/>
    <mergeCell ref="B17:D17"/>
    <mergeCell ref="B41:H41"/>
    <mergeCell ref="B28:D28"/>
    <mergeCell ref="B29:D29"/>
    <mergeCell ref="B30:D30"/>
    <mergeCell ref="B31:D31"/>
    <mergeCell ref="B23:D23"/>
    <mergeCell ref="B24:D24"/>
    <mergeCell ref="D5:M5"/>
    <mergeCell ref="D6:M6"/>
    <mergeCell ref="B51:D51"/>
    <mergeCell ref="B46:D46"/>
    <mergeCell ref="B47:D47"/>
    <mergeCell ref="B48:D48"/>
    <mergeCell ref="B49:D49"/>
    <mergeCell ref="B50:D50"/>
    <mergeCell ref="B32:D32"/>
    <mergeCell ref="B33:D33"/>
    <mergeCell ref="B37:D37"/>
    <mergeCell ref="B38:D38"/>
    <mergeCell ref="B39:D39"/>
    <mergeCell ref="B34:D34"/>
    <mergeCell ref="B35:D35"/>
    <mergeCell ref="B36:D36"/>
  </mergeCells>
  <phoneticPr fontId="0" type="noConversion"/>
  <pageMargins left="0.39370078740157483" right="0.39370078740157483" top="0.33088235294117646" bottom="0.47794117647058826" header="0.51181102362204722" footer="0.51181102362204722"/>
  <pageSetup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91"/>
  <sheetViews>
    <sheetView showGridLines="0" zoomScaleNormal="100" zoomScalePageLayoutView="85" workbookViewId="0">
      <selection activeCell="D5" sqref="D5:M6 D7:E7 K34:K38 K40 H56 K56 H61 K61:K62"/>
    </sheetView>
  </sheetViews>
  <sheetFormatPr defaultColWidth="9" defaultRowHeight="15.75"/>
  <cols>
    <col min="1" max="1" width="1.75" style="235" customWidth="1"/>
    <col min="2" max="2" width="9" style="235"/>
    <col min="3" max="3" width="15.25" style="235" customWidth="1"/>
    <col min="4" max="4" width="5.125" style="235" customWidth="1"/>
    <col min="5" max="5" width="13.5" style="235" customWidth="1"/>
    <col min="6" max="7" width="1.625" style="235" customWidth="1"/>
    <col min="8" max="8" width="17" style="235" customWidth="1"/>
    <col min="9" max="9" width="2.5" style="235" customWidth="1"/>
    <col min="10" max="10" width="1.625" style="235" customWidth="1"/>
    <col min="11" max="11" width="14.375" style="235" customWidth="1"/>
    <col min="12" max="12" width="3.625" style="235" customWidth="1"/>
    <col min="13" max="13" width="5.125" style="235" customWidth="1"/>
    <col min="14" max="14" width="1.75" style="235" customWidth="1"/>
    <col min="15" max="16384" width="9" style="235"/>
  </cols>
  <sheetData>
    <row r="1" spans="1:13" s="218" customFormat="1" ht="39" customHeight="1">
      <c r="A1" s="215"/>
      <c r="B1" s="85"/>
      <c r="C1" s="216"/>
      <c r="D1" s="85"/>
      <c r="E1" s="85"/>
      <c r="F1" s="85"/>
      <c r="G1" s="85"/>
      <c r="H1" s="85"/>
      <c r="I1" s="85"/>
      <c r="J1" s="85"/>
      <c r="K1" s="85"/>
      <c r="L1" s="217"/>
      <c r="M1" s="291" t="s">
        <v>0</v>
      </c>
    </row>
    <row r="2" spans="1:13" s="218" customFormat="1" ht="18">
      <c r="A2" s="215"/>
      <c r="B2" s="85"/>
      <c r="C2" s="85"/>
      <c r="D2" s="219"/>
      <c r="E2" s="219"/>
      <c r="F2" s="219"/>
      <c r="G2" s="219"/>
      <c r="H2" s="219"/>
      <c r="I2" s="85"/>
      <c r="J2" s="85"/>
      <c r="K2" s="85"/>
      <c r="L2" s="217"/>
      <c r="M2" s="292" t="s">
        <v>26</v>
      </c>
    </row>
    <row r="3" spans="1:13" s="218" customFormat="1">
      <c r="A3" s="215"/>
      <c r="B3" s="85"/>
      <c r="C3" s="85"/>
      <c r="D3" s="85"/>
      <c r="E3" s="85"/>
      <c r="F3" s="85"/>
      <c r="G3" s="85"/>
      <c r="H3" s="85"/>
      <c r="I3" s="85"/>
      <c r="J3" s="85"/>
      <c r="K3" s="85"/>
      <c r="L3" s="217"/>
      <c r="M3" s="199" t="s">
        <v>91</v>
      </c>
    </row>
    <row r="4" spans="1:13" s="218" customFormat="1" ht="8.25" customHeight="1">
      <c r="A4" s="215"/>
      <c r="B4" s="215"/>
      <c r="C4" s="215"/>
      <c r="D4" s="215"/>
      <c r="E4" s="215"/>
      <c r="F4" s="215"/>
      <c r="G4" s="215"/>
      <c r="H4" s="215"/>
      <c r="I4" s="215"/>
      <c r="J4" s="220"/>
      <c r="K4" s="215"/>
      <c r="L4" s="215"/>
      <c r="M4" s="215"/>
    </row>
    <row r="5" spans="1:13" s="218" customFormat="1" ht="22.5" customHeight="1">
      <c r="A5" s="215"/>
      <c r="B5" s="392" t="s">
        <v>129</v>
      </c>
      <c r="C5" s="392"/>
      <c r="D5" s="382">
        <f>+'Bituminous Coal Year End'!$I$6</f>
        <v>0</v>
      </c>
      <c r="E5" s="382"/>
      <c r="F5" s="382"/>
      <c r="G5" s="382"/>
      <c r="H5" s="382"/>
      <c r="I5" s="382"/>
      <c r="J5" s="382"/>
      <c r="K5" s="382"/>
      <c r="L5" s="382"/>
      <c r="M5" s="382"/>
    </row>
    <row r="6" spans="1:13" s="218" customFormat="1" ht="22.5" customHeight="1">
      <c r="A6" s="215"/>
      <c r="B6" s="392" t="s">
        <v>131</v>
      </c>
      <c r="C6" s="392"/>
      <c r="D6" s="383">
        <f>+'Bituminous Coal Year End'!$I$7</f>
        <v>0</v>
      </c>
      <c r="E6" s="383"/>
      <c r="F6" s="383"/>
      <c r="G6" s="383"/>
      <c r="H6" s="383"/>
      <c r="I6" s="383"/>
      <c r="J6" s="383"/>
      <c r="K6" s="383"/>
      <c r="L6" s="383"/>
      <c r="M6" s="383"/>
    </row>
    <row r="7" spans="1:13" s="218" customFormat="1" ht="22.5" customHeight="1">
      <c r="A7" s="215"/>
      <c r="B7" s="392" t="s">
        <v>132</v>
      </c>
      <c r="C7" s="392"/>
      <c r="D7" s="398">
        <f>+'Bituminous Coal Year End'!$I$8</f>
        <v>0</v>
      </c>
      <c r="E7" s="318"/>
      <c r="F7" s="56"/>
      <c r="G7" s="56"/>
      <c r="H7" s="56"/>
      <c r="I7" s="56"/>
      <c r="J7" s="56"/>
      <c r="K7" s="56"/>
      <c r="L7" s="56"/>
      <c r="M7" s="221">
        <v>5100</v>
      </c>
    </row>
    <row r="8" spans="1:13" s="218" customFormat="1" ht="11.25" customHeight="1">
      <c r="A8" s="215"/>
      <c r="B8" s="215"/>
      <c r="C8" s="215"/>
      <c r="D8" s="215"/>
      <c r="E8" s="215"/>
      <c r="F8" s="215"/>
      <c r="G8" s="215"/>
      <c r="H8" s="215"/>
      <c r="I8" s="215"/>
      <c r="J8" s="220"/>
      <c r="K8" s="215"/>
      <c r="L8" s="215"/>
      <c r="M8" s="221"/>
    </row>
    <row r="9" spans="1:13" s="218" customFormat="1" ht="15.75" customHeight="1">
      <c r="A9" s="215"/>
      <c r="B9" s="387" t="s">
        <v>221</v>
      </c>
      <c r="C9" s="387"/>
      <c r="D9" s="387"/>
      <c r="E9" s="387"/>
      <c r="F9" s="387"/>
      <c r="G9" s="143"/>
      <c r="H9" s="143"/>
      <c r="I9" s="143"/>
      <c r="J9" s="93"/>
      <c r="K9" s="143"/>
      <c r="L9" s="144"/>
      <c r="M9" s="221"/>
    </row>
    <row r="10" spans="1:13" s="218" customFormat="1" ht="15.75" customHeight="1">
      <c r="A10" s="215"/>
      <c r="B10" s="384" t="s">
        <v>222</v>
      </c>
      <c r="C10" s="384"/>
      <c r="D10" s="384"/>
      <c r="E10" s="384"/>
      <c r="F10" s="384"/>
      <c r="G10" s="143"/>
      <c r="H10" s="143"/>
      <c r="I10" s="143"/>
      <c r="J10" s="93"/>
      <c r="K10" s="222"/>
      <c r="L10" s="173" t="s">
        <v>6</v>
      </c>
      <c r="M10" s="221">
        <v>5101</v>
      </c>
    </row>
    <row r="11" spans="1:13" s="218" customFormat="1" ht="15.75" customHeight="1">
      <c r="A11" s="215"/>
      <c r="B11" s="393" t="s">
        <v>223</v>
      </c>
      <c r="C11" s="393"/>
      <c r="D11" s="393"/>
      <c r="E11" s="393"/>
      <c r="F11" s="393"/>
      <c r="G11" s="143"/>
      <c r="H11" s="143"/>
      <c r="I11" s="143"/>
      <c r="J11" s="217" t="s">
        <v>10</v>
      </c>
      <c r="K11" s="223"/>
      <c r="L11" s="173" t="s">
        <v>6</v>
      </c>
      <c r="M11" s="221">
        <v>5102</v>
      </c>
    </row>
    <row r="12" spans="1:13" s="218" customFormat="1" ht="15.75" customHeight="1">
      <c r="A12" s="215"/>
      <c r="B12" s="393" t="s">
        <v>224</v>
      </c>
      <c r="C12" s="393"/>
      <c r="D12" s="393"/>
      <c r="E12" s="393"/>
      <c r="F12" s="393"/>
      <c r="G12" s="215"/>
      <c r="H12" s="143"/>
      <c r="I12" s="143"/>
      <c r="J12" s="217" t="s">
        <v>10</v>
      </c>
      <c r="K12" s="223"/>
      <c r="L12" s="173" t="s">
        <v>6</v>
      </c>
      <c r="M12" s="221">
        <v>5103</v>
      </c>
    </row>
    <row r="13" spans="1:13" s="218" customFormat="1" ht="15.75" customHeight="1">
      <c r="A13" s="215"/>
      <c r="B13" s="393" t="s">
        <v>225</v>
      </c>
      <c r="C13" s="393"/>
      <c r="D13" s="393"/>
      <c r="E13" s="393"/>
      <c r="F13" s="393"/>
      <c r="G13" s="215"/>
      <c r="H13" s="143"/>
      <c r="I13" s="143"/>
      <c r="J13" s="217" t="s">
        <v>10</v>
      </c>
      <c r="K13" s="223"/>
      <c r="L13" s="173" t="s">
        <v>6</v>
      </c>
      <c r="M13" s="221">
        <v>5104</v>
      </c>
    </row>
    <row r="14" spans="1:13" s="218" customFormat="1" ht="15.75" customHeight="1">
      <c r="A14" s="215"/>
      <c r="B14" s="393" t="s">
        <v>25</v>
      </c>
      <c r="C14" s="393"/>
      <c r="D14" s="393"/>
      <c r="E14" s="393"/>
      <c r="F14" s="393"/>
      <c r="G14" s="215"/>
      <c r="H14" s="143"/>
      <c r="I14" s="143"/>
      <c r="J14" s="217" t="s">
        <v>10</v>
      </c>
      <c r="K14" s="223"/>
      <c r="L14" s="173" t="s">
        <v>6</v>
      </c>
      <c r="M14" s="221">
        <v>5105</v>
      </c>
    </row>
    <row r="15" spans="1:13" s="218" customFormat="1" ht="15.75" customHeight="1">
      <c r="A15" s="215"/>
      <c r="B15" s="393" t="s">
        <v>226</v>
      </c>
      <c r="C15" s="393"/>
      <c r="D15" s="393"/>
      <c r="E15" s="393"/>
      <c r="F15" s="393"/>
      <c r="G15" s="143"/>
      <c r="H15" s="143"/>
      <c r="I15" s="215"/>
      <c r="J15" s="217" t="s">
        <v>10</v>
      </c>
      <c r="K15" s="223"/>
      <c r="L15" s="173" t="s">
        <v>6</v>
      </c>
      <c r="M15" s="221">
        <v>5106</v>
      </c>
    </row>
    <row r="16" spans="1:13" s="218" customFormat="1" ht="15.75" customHeight="1">
      <c r="A16" s="215"/>
      <c r="B16" s="393" t="s">
        <v>227</v>
      </c>
      <c r="C16" s="393"/>
      <c r="D16" s="393"/>
      <c r="E16" s="393"/>
      <c r="F16" s="393"/>
      <c r="G16" s="143"/>
      <c r="H16" s="143"/>
      <c r="I16" s="215"/>
      <c r="J16" s="217" t="s">
        <v>10</v>
      </c>
      <c r="K16" s="223"/>
      <c r="L16" s="173" t="s">
        <v>6</v>
      </c>
      <c r="M16" s="221">
        <v>5107</v>
      </c>
    </row>
    <row r="17" spans="1:13" s="218" customFormat="1" ht="15.75" customHeight="1">
      <c r="A17" s="215"/>
      <c r="B17" s="393" t="s">
        <v>228</v>
      </c>
      <c r="C17" s="393"/>
      <c r="D17" s="393"/>
      <c r="E17" s="393"/>
      <c r="F17" s="393"/>
      <c r="G17" s="143"/>
      <c r="H17" s="143"/>
      <c r="I17" s="215"/>
      <c r="J17" s="217" t="s">
        <v>10</v>
      </c>
      <c r="K17" s="223"/>
      <c r="L17" s="173" t="s">
        <v>6</v>
      </c>
      <c r="M17" s="221">
        <v>5108</v>
      </c>
    </row>
    <row r="18" spans="1:13" s="218" customFormat="1" ht="15.75" customHeight="1">
      <c r="A18" s="215"/>
      <c r="B18" s="394" t="s">
        <v>229</v>
      </c>
      <c r="C18" s="394"/>
      <c r="D18" s="394"/>
      <c r="E18" s="394"/>
      <c r="F18" s="394"/>
      <c r="G18" s="143"/>
      <c r="H18" s="143"/>
      <c r="I18" s="215"/>
      <c r="J18" s="217" t="s">
        <v>10</v>
      </c>
      <c r="K18" s="223"/>
      <c r="L18" s="173" t="s">
        <v>6</v>
      </c>
      <c r="M18" s="221">
        <v>5109</v>
      </c>
    </row>
    <row r="19" spans="1:13" s="218" customFormat="1" ht="15.75" customHeight="1">
      <c r="A19" s="215"/>
      <c r="B19" s="393" t="s">
        <v>230</v>
      </c>
      <c r="C19" s="393"/>
      <c r="D19" s="393"/>
      <c r="E19" s="393"/>
      <c r="F19" s="393"/>
      <c r="G19" s="143"/>
      <c r="H19" s="143"/>
      <c r="I19" s="215"/>
      <c r="J19" s="217" t="s">
        <v>10</v>
      </c>
      <c r="K19" s="223"/>
      <c r="L19" s="173" t="s">
        <v>6</v>
      </c>
      <c r="M19" s="221">
        <v>5110</v>
      </c>
    </row>
    <row r="20" spans="1:13" s="218" customFormat="1" ht="15.75" customHeight="1">
      <c r="A20" s="215"/>
      <c r="B20" s="393" t="s">
        <v>262</v>
      </c>
      <c r="C20" s="393"/>
      <c r="D20" s="393"/>
      <c r="E20" s="393"/>
      <c r="F20" s="393"/>
      <c r="G20" s="143"/>
      <c r="H20" s="143"/>
      <c r="I20" s="215"/>
      <c r="J20" s="217" t="s">
        <v>10</v>
      </c>
      <c r="K20" s="223"/>
      <c r="L20" s="173" t="s">
        <v>6</v>
      </c>
      <c r="M20" s="221">
        <v>5111</v>
      </c>
    </row>
    <row r="21" spans="1:13" s="218" customFormat="1" ht="15.75" customHeight="1">
      <c r="A21" s="215"/>
      <c r="B21" s="319" t="s">
        <v>231</v>
      </c>
      <c r="C21" s="319"/>
      <c r="D21" s="319"/>
      <c r="E21" s="319"/>
      <c r="F21" s="319"/>
      <c r="G21" s="143"/>
      <c r="H21" s="143"/>
      <c r="I21" s="215"/>
      <c r="J21" s="217" t="s">
        <v>10</v>
      </c>
      <c r="K21" s="223"/>
      <c r="L21" s="173" t="s">
        <v>6</v>
      </c>
      <c r="M21" s="221">
        <v>5112</v>
      </c>
    </row>
    <row r="22" spans="1:13" s="218" customFormat="1" ht="15.75" customHeight="1">
      <c r="A22" s="215"/>
      <c r="B22" s="384" t="s">
        <v>232</v>
      </c>
      <c r="C22" s="384"/>
      <c r="D22" s="384"/>
      <c r="E22" s="384"/>
      <c r="F22" s="384"/>
      <c r="G22" s="143"/>
      <c r="H22" s="143"/>
      <c r="I22" s="215"/>
      <c r="J22" s="217" t="s">
        <v>10</v>
      </c>
      <c r="K22" s="223"/>
      <c r="L22" s="173" t="s">
        <v>6</v>
      </c>
      <c r="M22" s="221">
        <v>5113</v>
      </c>
    </row>
    <row r="23" spans="1:13" s="218" customFormat="1" ht="15.75" customHeight="1">
      <c r="A23" s="215"/>
      <c r="B23" s="393" t="s">
        <v>233</v>
      </c>
      <c r="C23" s="393"/>
      <c r="D23" s="393"/>
      <c r="E23" s="393"/>
      <c r="F23" s="393"/>
      <c r="G23" s="143"/>
      <c r="H23" s="143"/>
      <c r="I23" s="215"/>
      <c r="J23" s="217" t="s">
        <v>10</v>
      </c>
      <c r="K23" s="223"/>
      <c r="L23" s="173" t="s">
        <v>6</v>
      </c>
      <c r="M23" s="221">
        <v>5114</v>
      </c>
    </row>
    <row r="24" spans="1:13" s="218" customFormat="1" ht="15.75" customHeight="1">
      <c r="A24" s="215"/>
      <c r="B24" s="393" t="s">
        <v>234</v>
      </c>
      <c r="C24" s="393"/>
      <c r="D24" s="393"/>
      <c r="E24" s="393"/>
      <c r="F24" s="393"/>
      <c r="G24" s="143"/>
      <c r="H24" s="143"/>
      <c r="I24" s="215"/>
      <c r="J24" s="217" t="s">
        <v>10</v>
      </c>
      <c r="K24" s="222"/>
      <c r="L24" s="173" t="s">
        <v>6</v>
      </c>
      <c r="M24" s="221">
        <v>5115</v>
      </c>
    </row>
    <row r="25" spans="1:13" s="218" customFormat="1" ht="24" customHeight="1">
      <c r="A25" s="215"/>
      <c r="B25" s="395" t="s">
        <v>114</v>
      </c>
      <c r="C25" s="395"/>
      <c r="D25" s="395"/>
      <c r="E25" s="395"/>
      <c r="F25" s="395"/>
      <c r="G25" s="395"/>
      <c r="H25" s="215"/>
      <c r="I25" s="215"/>
      <c r="J25" s="215"/>
      <c r="K25" s="224"/>
      <c r="L25" s="215"/>
      <c r="M25" s="215"/>
    </row>
    <row r="26" spans="1:13" s="218" customFormat="1" ht="18.75" customHeight="1">
      <c r="A26" s="215"/>
      <c r="B26" s="142" t="s">
        <v>167</v>
      </c>
      <c r="C26" s="215"/>
      <c r="D26" s="215"/>
      <c r="E26" s="215"/>
      <c r="F26" s="215"/>
      <c r="G26" s="215"/>
      <c r="H26" s="215"/>
      <c r="I26" s="215"/>
      <c r="J26" s="215"/>
      <c r="K26" s="224"/>
      <c r="L26" s="215"/>
      <c r="M26" s="215"/>
    </row>
    <row r="27" spans="1:13" s="218" customFormat="1" ht="15.75" customHeight="1">
      <c r="A27" s="215"/>
      <c r="B27" s="351" t="s">
        <v>235</v>
      </c>
      <c r="C27" s="351"/>
      <c r="D27" s="351"/>
      <c r="E27" s="351"/>
      <c r="F27" s="351"/>
      <c r="G27" s="351"/>
      <c r="H27" s="351"/>
      <c r="I27" s="215"/>
      <c r="J27" s="217" t="s">
        <v>10</v>
      </c>
      <c r="K27" s="222"/>
      <c r="L27" s="173" t="s">
        <v>6</v>
      </c>
      <c r="M27" s="221">
        <v>5116</v>
      </c>
    </row>
    <row r="28" spans="1:13" s="218" customFormat="1" ht="15.75" customHeight="1">
      <c r="A28" s="215"/>
      <c r="B28" s="318" t="s">
        <v>236</v>
      </c>
      <c r="C28" s="318"/>
      <c r="D28" s="318"/>
      <c r="E28" s="318"/>
      <c r="F28" s="318"/>
      <c r="G28" s="318"/>
      <c r="H28" s="318"/>
      <c r="I28" s="143"/>
      <c r="J28" s="217" t="s">
        <v>10</v>
      </c>
      <c r="K28" s="223"/>
      <c r="L28" s="173" t="s">
        <v>6</v>
      </c>
      <c r="M28" s="221">
        <v>5117</v>
      </c>
    </row>
    <row r="29" spans="1:13" s="218" customFormat="1" ht="15.75" customHeight="1">
      <c r="A29" s="215"/>
      <c r="B29" s="318" t="s">
        <v>194</v>
      </c>
      <c r="C29" s="318"/>
      <c r="D29" s="318"/>
      <c r="E29" s="318"/>
      <c r="F29" s="318"/>
      <c r="G29" s="318"/>
      <c r="H29" s="318"/>
      <c r="I29" s="143"/>
      <c r="J29" s="217" t="s">
        <v>10</v>
      </c>
      <c r="K29" s="223"/>
      <c r="L29" s="173" t="s">
        <v>6</v>
      </c>
      <c r="M29" s="221">
        <v>5118</v>
      </c>
    </row>
    <row r="30" spans="1:13" s="218" customFormat="1" ht="15.75" customHeight="1">
      <c r="A30" s="215"/>
      <c r="B30" s="318"/>
      <c r="C30" s="318"/>
      <c r="D30" s="318"/>
      <c r="E30" s="318"/>
      <c r="F30" s="318"/>
      <c r="G30" s="318"/>
      <c r="H30" s="318"/>
      <c r="I30" s="143"/>
      <c r="J30" s="217" t="s">
        <v>10</v>
      </c>
      <c r="K30" s="223"/>
      <c r="L30" s="173" t="s">
        <v>6</v>
      </c>
      <c r="M30" s="221">
        <v>5119</v>
      </c>
    </row>
    <row r="31" spans="1:13" s="218" customFormat="1" ht="15.75" customHeight="1">
      <c r="A31" s="215"/>
      <c r="B31" s="318"/>
      <c r="C31" s="318"/>
      <c r="D31" s="318"/>
      <c r="E31" s="318"/>
      <c r="F31" s="318"/>
      <c r="G31" s="318"/>
      <c r="H31" s="318"/>
      <c r="I31" s="143"/>
      <c r="J31" s="217" t="s">
        <v>10</v>
      </c>
      <c r="K31" s="223"/>
      <c r="L31" s="173" t="s">
        <v>6</v>
      </c>
      <c r="M31" s="221">
        <v>5120</v>
      </c>
    </row>
    <row r="32" spans="1:13" s="218" customFormat="1" ht="23.25" customHeight="1">
      <c r="A32" s="215"/>
      <c r="B32" s="396" t="s">
        <v>116</v>
      </c>
      <c r="C32" s="396"/>
      <c r="D32" s="143"/>
      <c r="E32" s="143"/>
      <c r="F32" s="143"/>
      <c r="G32" s="143"/>
      <c r="H32" s="143"/>
      <c r="I32" s="143"/>
      <c r="J32" s="217"/>
      <c r="K32" s="225"/>
      <c r="L32" s="173"/>
      <c r="M32" s="226"/>
    </row>
    <row r="33" spans="1:13" s="218" customFormat="1" ht="15.75" customHeight="1">
      <c r="A33" s="215"/>
      <c r="B33" s="215"/>
      <c r="C33" s="215"/>
      <c r="D33" s="57"/>
      <c r="E33" s="293" t="s">
        <v>266</v>
      </c>
      <c r="F33" s="57"/>
      <c r="G33" s="57"/>
      <c r="H33" s="293" t="s">
        <v>3</v>
      </c>
      <c r="I33" s="57"/>
      <c r="J33" s="199"/>
      <c r="K33" s="175" t="s">
        <v>267</v>
      </c>
      <c r="L33" s="173"/>
      <c r="M33" s="226"/>
    </row>
    <row r="34" spans="1:13" s="218" customFormat="1" ht="15.75" customHeight="1">
      <c r="A34" s="215"/>
      <c r="B34" s="384" t="s">
        <v>261</v>
      </c>
      <c r="C34" s="384"/>
      <c r="D34" s="57"/>
      <c r="E34" s="222"/>
      <c r="F34" s="93"/>
      <c r="G34" s="217" t="s">
        <v>128</v>
      </c>
      <c r="H34" s="222"/>
      <c r="I34" s="227"/>
      <c r="J34" s="217" t="s">
        <v>10</v>
      </c>
      <c r="K34" s="212">
        <f>E34-H34</f>
        <v>0</v>
      </c>
      <c r="L34" s="173" t="s">
        <v>6</v>
      </c>
      <c r="M34" s="221">
        <v>5121</v>
      </c>
    </row>
    <row r="35" spans="1:13" s="218" customFormat="1" ht="15.75" customHeight="1">
      <c r="A35" s="215"/>
      <c r="B35" s="399"/>
      <c r="C35" s="399"/>
      <c r="D35" s="57"/>
      <c r="E35" s="223"/>
      <c r="F35" s="93"/>
      <c r="G35" s="217" t="s">
        <v>128</v>
      </c>
      <c r="H35" s="223"/>
      <c r="I35" s="227"/>
      <c r="J35" s="217" t="s">
        <v>10</v>
      </c>
      <c r="K35" s="213">
        <f>E35-H35</f>
        <v>0</v>
      </c>
      <c r="L35" s="173" t="s">
        <v>6</v>
      </c>
      <c r="M35" s="221">
        <v>5122</v>
      </c>
    </row>
    <row r="36" spans="1:13" s="218" customFormat="1" ht="15.75" customHeight="1">
      <c r="A36" s="215"/>
      <c r="B36" s="399"/>
      <c r="C36" s="399"/>
      <c r="D36" s="57"/>
      <c r="E36" s="223"/>
      <c r="F36" s="93"/>
      <c r="G36" s="217" t="s">
        <v>128</v>
      </c>
      <c r="H36" s="223"/>
      <c r="I36" s="227"/>
      <c r="J36" s="217" t="s">
        <v>10</v>
      </c>
      <c r="K36" s="213">
        <f>E36-H36</f>
        <v>0</v>
      </c>
      <c r="L36" s="173" t="s">
        <v>6</v>
      </c>
      <c r="M36" s="221">
        <v>5123</v>
      </c>
    </row>
    <row r="37" spans="1:13" s="218" customFormat="1" ht="15.75" customHeight="1">
      <c r="A37" s="215"/>
      <c r="B37" s="318"/>
      <c r="C37" s="318"/>
      <c r="D37" s="57"/>
      <c r="E37" s="223"/>
      <c r="F37" s="93"/>
      <c r="G37" s="217" t="s">
        <v>128</v>
      </c>
      <c r="H37" s="223"/>
      <c r="I37" s="227"/>
      <c r="J37" s="217" t="s">
        <v>10</v>
      </c>
      <c r="K37" s="213">
        <f>E37-H37</f>
        <v>0</v>
      </c>
      <c r="L37" s="173" t="s">
        <v>6</v>
      </c>
      <c r="M37" s="221">
        <v>5124</v>
      </c>
    </row>
    <row r="38" spans="1:13" s="218" customFormat="1" ht="15.75" customHeight="1">
      <c r="A38" s="215"/>
      <c r="B38" s="318"/>
      <c r="C38" s="318"/>
      <c r="D38" s="57"/>
      <c r="E38" s="223"/>
      <c r="F38" s="93"/>
      <c r="G38" s="217" t="s">
        <v>128</v>
      </c>
      <c r="H38" s="223"/>
      <c r="I38" s="227"/>
      <c r="J38" s="217" t="s">
        <v>10</v>
      </c>
      <c r="K38" s="213">
        <f>E38-H38</f>
        <v>0</v>
      </c>
      <c r="L38" s="173" t="s">
        <v>6</v>
      </c>
      <c r="M38" s="221">
        <v>5125</v>
      </c>
    </row>
    <row r="39" spans="1:13" s="218" customFormat="1" ht="15.75" customHeight="1">
      <c r="A39" s="215"/>
      <c r="B39" s="11"/>
      <c r="C39" s="11"/>
      <c r="D39" s="57"/>
      <c r="E39" s="228"/>
      <c r="F39" s="227"/>
      <c r="G39" s="227"/>
      <c r="H39" s="228"/>
      <c r="I39" s="227"/>
      <c r="J39" s="217"/>
      <c r="K39" s="228"/>
      <c r="L39" s="173"/>
      <c r="M39" s="226"/>
    </row>
    <row r="40" spans="1:13" s="218" customFormat="1" ht="15.75" customHeight="1">
      <c r="A40" s="215"/>
      <c r="B40" s="384" t="s">
        <v>238</v>
      </c>
      <c r="C40" s="384"/>
      <c r="D40" s="384"/>
      <c r="E40" s="384"/>
      <c r="F40" s="143"/>
      <c r="G40" s="143"/>
      <c r="H40" s="143"/>
      <c r="I40" s="143"/>
      <c r="J40" s="217" t="s">
        <v>8</v>
      </c>
      <c r="K40" s="310">
        <f>SUM(K10:K24,K26:K31,,K34:K38)</f>
        <v>0</v>
      </c>
      <c r="L40" s="173" t="s">
        <v>6</v>
      </c>
      <c r="M40" s="226">
        <v>5126</v>
      </c>
    </row>
    <row r="41" spans="1:13" s="218" customFormat="1" ht="15.75" customHeight="1">
      <c r="A41" s="215"/>
      <c r="B41" s="57"/>
      <c r="C41" s="143"/>
      <c r="D41" s="143"/>
      <c r="E41" s="143"/>
      <c r="F41" s="143"/>
      <c r="G41" s="143"/>
      <c r="H41" s="143"/>
      <c r="I41" s="143"/>
      <c r="J41" s="217"/>
      <c r="K41" s="228"/>
      <c r="L41" s="173"/>
      <c r="M41" s="226"/>
    </row>
    <row r="42" spans="1:13" s="218" customFormat="1" ht="15.75" customHeight="1">
      <c r="A42" s="215"/>
      <c r="B42" s="57"/>
      <c r="C42" s="143"/>
      <c r="D42" s="143"/>
      <c r="E42" s="143"/>
      <c r="F42" s="143"/>
      <c r="G42" s="143"/>
      <c r="H42" s="143"/>
      <c r="I42" s="143"/>
      <c r="J42" s="217"/>
      <c r="K42" s="228"/>
      <c r="L42" s="173"/>
      <c r="M42" s="226"/>
    </row>
    <row r="43" spans="1:13" s="218" customFormat="1" ht="15.75" customHeight="1">
      <c r="A43" s="215"/>
      <c r="B43" s="57"/>
      <c r="C43" s="143"/>
      <c r="D43" s="143"/>
      <c r="E43" s="143"/>
      <c r="F43" s="143"/>
      <c r="G43" s="143"/>
      <c r="H43" s="143"/>
      <c r="I43" s="143"/>
      <c r="J43" s="217"/>
      <c r="K43" s="228"/>
      <c r="L43" s="173"/>
      <c r="M43" s="226"/>
    </row>
    <row r="44" spans="1:13" s="191" customFormat="1" ht="15.75" customHeight="1">
      <c r="A44" s="186"/>
      <c r="B44" s="186" t="s">
        <v>91</v>
      </c>
      <c r="C44" s="186"/>
      <c r="D44" s="186"/>
      <c r="E44" s="186"/>
      <c r="F44" s="186"/>
      <c r="G44" s="186"/>
      <c r="H44" s="186"/>
      <c r="I44" s="186"/>
      <c r="J44" s="187"/>
      <c r="K44" s="229" t="s">
        <v>185</v>
      </c>
      <c r="L44" s="229"/>
      <c r="M44" s="186" t="s">
        <v>173</v>
      </c>
    </row>
    <row r="45" spans="1:13" s="218" customFormat="1" ht="15.75" customHeight="1">
      <c r="A45" s="215"/>
      <c r="B45" s="57"/>
      <c r="C45" s="143"/>
      <c r="D45" s="143"/>
      <c r="E45" s="143"/>
      <c r="F45" s="143"/>
      <c r="G45" s="143"/>
      <c r="H45" s="143"/>
      <c r="I45" s="143"/>
      <c r="J45" s="217"/>
      <c r="K45" s="225"/>
      <c r="L45" s="173"/>
      <c r="M45" s="226"/>
    </row>
    <row r="46" spans="1:13" s="218" customFormat="1" ht="23.25" customHeight="1">
      <c r="A46" s="215"/>
      <c r="B46" s="387" t="s">
        <v>239</v>
      </c>
      <c r="C46" s="387"/>
      <c r="D46" s="387"/>
      <c r="E46" s="387"/>
      <c r="F46" s="143"/>
      <c r="G46" s="143"/>
      <c r="H46" s="143"/>
      <c r="I46" s="143"/>
      <c r="J46" s="93"/>
      <c r="K46" s="143"/>
      <c r="L46" s="173"/>
      <c r="M46" s="221"/>
    </row>
    <row r="47" spans="1:13" s="218" customFormat="1">
      <c r="A47" s="215"/>
      <c r="B47" s="384" t="s">
        <v>240</v>
      </c>
      <c r="C47" s="384"/>
      <c r="D47" s="384"/>
      <c r="E47" s="384"/>
      <c r="F47" s="57"/>
      <c r="G47" s="199"/>
      <c r="H47" s="230"/>
      <c r="I47" s="57"/>
      <c r="J47" s="57"/>
      <c r="K47" s="57"/>
      <c r="L47" s="173" t="s">
        <v>6</v>
      </c>
      <c r="M47" s="221">
        <v>5127</v>
      </c>
    </row>
    <row r="48" spans="1:13" s="196" customFormat="1" ht="15.75" customHeight="1">
      <c r="A48" s="57"/>
      <c r="B48" s="393" t="s">
        <v>241</v>
      </c>
      <c r="C48" s="393"/>
      <c r="D48" s="393"/>
      <c r="E48" s="393"/>
      <c r="F48" s="57"/>
      <c r="G48" s="199" t="s">
        <v>10</v>
      </c>
      <c r="H48" s="231"/>
      <c r="I48" s="57"/>
      <c r="J48" s="57"/>
      <c r="K48" s="57"/>
      <c r="L48" s="173" t="s">
        <v>6</v>
      </c>
      <c r="M48" s="221">
        <v>5128</v>
      </c>
    </row>
    <row r="49" spans="1:13" s="196" customFormat="1" ht="15.75" customHeight="1">
      <c r="A49" s="57"/>
      <c r="B49" s="393" t="s">
        <v>27</v>
      </c>
      <c r="C49" s="393"/>
      <c r="D49" s="393"/>
      <c r="E49" s="393"/>
      <c r="F49" s="57"/>
      <c r="G49" s="199" t="s">
        <v>10</v>
      </c>
      <c r="H49" s="231"/>
      <c r="I49" s="57"/>
      <c r="J49" s="57"/>
      <c r="K49" s="57"/>
      <c r="L49" s="173" t="s">
        <v>6</v>
      </c>
      <c r="M49" s="221">
        <v>5129</v>
      </c>
    </row>
    <row r="50" spans="1:13" s="196" customFormat="1" ht="15.75" customHeight="1">
      <c r="A50" s="57"/>
      <c r="B50" s="393" t="s">
        <v>28</v>
      </c>
      <c r="C50" s="393"/>
      <c r="D50" s="393"/>
      <c r="E50" s="393"/>
      <c r="F50" s="57"/>
      <c r="G50" s="199" t="s">
        <v>10</v>
      </c>
      <c r="H50" s="231"/>
      <c r="I50" s="57"/>
      <c r="J50" s="57"/>
      <c r="K50" s="57"/>
      <c r="L50" s="173" t="s">
        <v>6</v>
      </c>
      <c r="M50" s="221">
        <v>5130</v>
      </c>
    </row>
    <row r="51" spans="1:13" s="196" customFormat="1" ht="15.75" customHeight="1">
      <c r="A51" s="57"/>
      <c r="B51" s="393" t="s">
        <v>242</v>
      </c>
      <c r="C51" s="393"/>
      <c r="D51" s="393"/>
      <c r="E51" s="393"/>
      <c r="F51" s="57"/>
      <c r="G51" s="199" t="s">
        <v>10</v>
      </c>
      <c r="H51" s="231"/>
      <c r="I51" s="57"/>
      <c r="J51" s="57"/>
      <c r="K51" s="57"/>
      <c r="L51" s="173" t="s">
        <v>6</v>
      </c>
      <c r="M51" s="221">
        <v>5131</v>
      </c>
    </row>
    <row r="52" spans="1:13" s="196" customFormat="1" ht="15.75" customHeight="1">
      <c r="A52" s="57"/>
      <c r="B52" s="393" t="s">
        <v>234</v>
      </c>
      <c r="C52" s="393"/>
      <c r="D52" s="393"/>
      <c r="E52" s="393"/>
      <c r="F52" s="57"/>
      <c r="G52" s="199" t="s">
        <v>10</v>
      </c>
      <c r="H52" s="231"/>
      <c r="I52" s="57"/>
      <c r="J52" s="57"/>
      <c r="K52" s="57"/>
      <c r="L52" s="173" t="s">
        <v>6</v>
      </c>
      <c r="M52" s="221">
        <v>5132</v>
      </c>
    </row>
    <row r="53" spans="1:13" s="196" customFormat="1" ht="15.75" customHeight="1">
      <c r="A53" s="57"/>
      <c r="B53" s="393" t="s">
        <v>243</v>
      </c>
      <c r="C53" s="393"/>
      <c r="D53" s="393"/>
      <c r="E53" s="393"/>
      <c r="F53" s="57"/>
      <c r="G53" s="199" t="s">
        <v>10</v>
      </c>
      <c r="H53" s="231"/>
      <c r="I53" s="57"/>
      <c r="J53" s="57"/>
      <c r="K53" s="57"/>
      <c r="L53" s="173" t="s">
        <v>6</v>
      </c>
      <c r="M53" s="221">
        <v>5133</v>
      </c>
    </row>
    <row r="54" spans="1:13" s="196" customFormat="1" ht="15.75" customHeight="1">
      <c r="A54" s="57"/>
      <c r="B54" s="394" t="s">
        <v>244</v>
      </c>
      <c r="C54" s="394"/>
      <c r="D54" s="394"/>
      <c r="E54" s="394"/>
      <c r="F54" s="57"/>
      <c r="G54" s="199" t="s">
        <v>10</v>
      </c>
      <c r="H54" s="231"/>
      <c r="I54" s="57"/>
      <c r="J54" s="57"/>
      <c r="K54" s="57"/>
      <c r="L54" s="173" t="s">
        <v>6</v>
      </c>
      <c r="M54" s="221">
        <v>5134</v>
      </c>
    </row>
    <row r="55" spans="1:13" s="196" customFormat="1" ht="15.75" customHeight="1">
      <c r="A55" s="57"/>
      <c r="B55" s="393" t="s">
        <v>245</v>
      </c>
      <c r="C55" s="393"/>
      <c r="D55" s="393"/>
      <c r="E55" s="393"/>
      <c r="F55" s="57"/>
      <c r="G55" s="199" t="s">
        <v>10</v>
      </c>
      <c r="H55" s="231"/>
      <c r="I55" s="57"/>
      <c r="J55" s="57"/>
      <c r="K55" s="57"/>
      <c r="L55" s="173" t="s">
        <v>6</v>
      </c>
      <c r="M55" s="221">
        <v>5135</v>
      </c>
    </row>
    <row r="56" spans="1:13" s="196" customFormat="1" ht="15.75" customHeight="1">
      <c r="A56" s="57"/>
      <c r="B56" s="393" t="s">
        <v>246</v>
      </c>
      <c r="C56" s="393"/>
      <c r="D56" s="393"/>
      <c r="E56" s="393"/>
      <c r="F56" s="143"/>
      <c r="G56" s="217" t="s">
        <v>8</v>
      </c>
      <c r="H56" s="236">
        <f>SUM(H47:H55)</f>
        <v>0</v>
      </c>
      <c r="I56" s="97" t="s">
        <v>11</v>
      </c>
      <c r="J56" s="215"/>
      <c r="K56" s="237">
        <f>H56</f>
        <v>0</v>
      </c>
      <c r="L56" s="173" t="s">
        <v>6</v>
      </c>
      <c r="M56" s="221">
        <v>5136</v>
      </c>
    </row>
    <row r="57" spans="1:13" s="218" customFormat="1" ht="22.5" customHeight="1">
      <c r="A57" s="215"/>
      <c r="B57" s="232" t="s">
        <v>12</v>
      </c>
      <c r="C57" s="143"/>
      <c r="D57" s="143"/>
      <c r="E57" s="143"/>
      <c r="F57" s="143"/>
      <c r="G57" s="217"/>
      <c r="H57" s="233"/>
      <c r="I57" s="215"/>
      <c r="J57" s="93"/>
      <c r="K57" s="234"/>
      <c r="L57" s="173"/>
      <c r="M57" s="221"/>
    </row>
    <row r="58" spans="1:13" s="218" customFormat="1" ht="15.75" customHeight="1">
      <c r="A58" s="215"/>
      <c r="B58" s="384" t="s">
        <v>247</v>
      </c>
      <c r="C58" s="384"/>
      <c r="D58" s="384"/>
      <c r="E58" s="384"/>
      <c r="F58" s="57"/>
      <c r="G58" s="199"/>
      <c r="H58" s="230"/>
      <c r="I58" s="57"/>
      <c r="J58" s="199"/>
      <c r="K58" s="57"/>
      <c r="L58" s="173" t="s">
        <v>6</v>
      </c>
      <c r="M58" s="221">
        <v>5137</v>
      </c>
    </row>
    <row r="59" spans="1:13" s="196" customFormat="1" ht="15.75" customHeight="1">
      <c r="A59" s="57"/>
      <c r="B59" s="393" t="s">
        <v>248</v>
      </c>
      <c r="C59" s="393"/>
      <c r="D59" s="393"/>
      <c r="E59" s="393"/>
      <c r="F59" s="57"/>
      <c r="G59" s="199" t="s">
        <v>10</v>
      </c>
      <c r="H59" s="231"/>
      <c r="I59" s="57"/>
      <c r="J59" s="199"/>
      <c r="K59" s="57"/>
      <c r="L59" s="173" t="s">
        <v>6</v>
      </c>
      <c r="M59" s="221">
        <v>5138</v>
      </c>
    </row>
    <row r="60" spans="1:13" s="196" customFormat="1" ht="15.75" customHeight="1">
      <c r="A60" s="57"/>
      <c r="B60" s="393" t="s">
        <v>263</v>
      </c>
      <c r="C60" s="393"/>
      <c r="D60" s="393"/>
      <c r="E60" s="393"/>
      <c r="F60" s="57"/>
      <c r="G60" s="199" t="s">
        <v>10</v>
      </c>
      <c r="H60" s="231"/>
      <c r="I60" s="57"/>
      <c r="J60" s="57"/>
      <c r="K60" s="57"/>
      <c r="L60" s="173" t="s">
        <v>6</v>
      </c>
      <c r="M60" s="221">
        <v>5139</v>
      </c>
    </row>
    <row r="61" spans="1:13" s="196" customFormat="1" ht="15.75" customHeight="1">
      <c r="A61" s="57"/>
      <c r="B61" s="393" t="s">
        <v>148</v>
      </c>
      <c r="C61" s="393"/>
      <c r="D61" s="393"/>
      <c r="E61" s="393"/>
      <c r="F61" s="215"/>
      <c r="G61" s="138" t="s">
        <v>8</v>
      </c>
      <c r="H61" s="238">
        <f>SUM(H58:H60)</f>
        <v>0</v>
      </c>
      <c r="I61" s="97" t="s">
        <v>11</v>
      </c>
      <c r="J61" s="84" t="s">
        <v>7</v>
      </c>
      <c r="K61" s="237">
        <f>H61</f>
        <v>0</v>
      </c>
      <c r="L61" s="173" t="s">
        <v>6</v>
      </c>
      <c r="M61" s="221">
        <v>5140</v>
      </c>
    </row>
    <row r="62" spans="1:13" s="218" customFormat="1" ht="22.5" customHeight="1">
      <c r="A62" s="215"/>
      <c r="B62" s="393" t="s">
        <v>249</v>
      </c>
      <c r="C62" s="393"/>
      <c r="D62" s="393"/>
      <c r="E62" s="393"/>
      <c r="F62" s="143"/>
      <c r="G62" s="215"/>
      <c r="H62" s="215"/>
      <c r="I62" s="143"/>
      <c r="J62" s="217" t="s">
        <v>8</v>
      </c>
      <c r="K62" s="236">
        <f>K56-K61</f>
        <v>0</v>
      </c>
      <c r="L62" s="173" t="s">
        <v>6</v>
      </c>
      <c r="M62" s="226">
        <v>5141</v>
      </c>
    </row>
    <row r="63" spans="1:13" s="218" customFormat="1" ht="22.5" customHeight="1">
      <c r="A63" s="143"/>
      <c r="B63" s="143"/>
      <c r="C63" s="215"/>
      <c r="D63" s="215"/>
      <c r="E63" s="215"/>
      <c r="F63" s="215"/>
      <c r="G63" s="215"/>
      <c r="H63" s="215"/>
      <c r="I63" s="215"/>
      <c r="J63" s="215"/>
      <c r="K63" s="215"/>
      <c r="L63" s="215"/>
      <c r="M63" s="215"/>
    </row>
    <row r="64" spans="1:13">
      <c r="A64" s="215"/>
      <c r="B64" s="215"/>
      <c r="C64" s="215"/>
      <c r="D64" s="215"/>
      <c r="E64" s="215"/>
      <c r="F64" s="215"/>
      <c r="G64" s="215"/>
      <c r="H64" s="215"/>
      <c r="I64" s="215"/>
      <c r="J64" s="215"/>
      <c r="K64" s="215"/>
      <c r="L64" s="215"/>
      <c r="M64" s="215"/>
    </row>
    <row r="65" spans="1:13">
      <c r="A65" s="215"/>
      <c r="B65" s="215"/>
      <c r="C65" s="215"/>
      <c r="D65" s="215"/>
      <c r="E65" s="215"/>
      <c r="F65" s="215"/>
      <c r="G65" s="215"/>
      <c r="H65" s="215"/>
      <c r="I65" s="215"/>
      <c r="J65" s="215"/>
      <c r="K65" s="215"/>
      <c r="L65" s="215"/>
      <c r="M65" s="215"/>
    </row>
    <row r="66" spans="1:13">
      <c r="A66" s="215"/>
      <c r="B66" s="215"/>
      <c r="C66" s="215"/>
      <c r="D66" s="215"/>
      <c r="E66" s="215"/>
      <c r="F66" s="215"/>
      <c r="G66" s="215"/>
      <c r="H66" s="215"/>
      <c r="I66" s="215"/>
      <c r="J66" s="215"/>
      <c r="K66" s="215"/>
      <c r="L66" s="215"/>
      <c r="M66" s="215"/>
    </row>
    <row r="67" spans="1:13">
      <c r="A67" s="215"/>
      <c r="B67" s="215"/>
      <c r="C67" s="215"/>
      <c r="D67" s="215"/>
      <c r="E67" s="215"/>
      <c r="F67" s="215"/>
      <c r="G67" s="215"/>
      <c r="H67" s="215"/>
      <c r="I67" s="215"/>
      <c r="J67" s="215"/>
      <c r="K67" s="215"/>
      <c r="L67" s="215"/>
      <c r="M67" s="215"/>
    </row>
    <row r="68" spans="1:13">
      <c r="A68" s="215"/>
      <c r="B68" s="215"/>
      <c r="C68" s="215"/>
      <c r="D68" s="215"/>
      <c r="E68" s="215"/>
      <c r="F68" s="215"/>
      <c r="G68" s="215"/>
      <c r="H68" s="215"/>
      <c r="I68" s="215"/>
      <c r="J68" s="215"/>
      <c r="K68" s="215"/>
      <c r="L68" s="215"/>
      <c r="M68" s="215"/>
    </row>
    <row r="69" spans="1:13">
      <c r="A69" s="215"/>
      <c r="B69" s="215"/>
      <c r="C69" s="215"/>
      <c r="D69" s="215"/>
      <c r="E69" s="215"/>
      <c r="F69" s="215"/>
      <c r="G69" s="215"/>
      <c r="H69" s="215"/>
      <c r="I69" s="215"/>
      <c r="J69" s="215"/>
      <c r="K69" s="215"/>
      <c r="L69" s="215"/>
      <c r="M69" s="215"/>
    </row>
    <row r="70" spans="1:13">
      <c r="A70" s="215"/>
      <c r="B70" s="215"/>
      <c r="C70" s="215"/>
      <c r="D70" s="215"/>
      <c r="E70" s="215"/>
      <c r="F70" s="215"/>
      <c r="G70" s="215"/>
      <c r="H70" s="215"/>
      <c r="I70" s="215"/>
      <c r="J70" s="215"/>
      <c r="K70" s="215"/>
      <c r="L70" s="215"/>
      <c r="M70" s="215"/>
    </row>
    <row r="71" spans="1:13">
      <c r="A71" s="215"/>
      <c r="B71" s="215"/>
      <c r="C71" s="215"/>
      <c r="D71" s="215"/>
      <c r="E71" s="215"/>
      <c r="F71" s="215"/>
      <c r="G71" s="215"/>
      <c r="H71" s="215"/>
      <c r="I71" s="215"/>
      <c r="J71" s="215"/>
      <c r="K71" s="215"/>
      <c r="L71" s="215"/>
      <c r="M71" s="215"/>
    </row>
    <row r="72" spans="1:13">
      <c r="A72" s="215"/>
      <c r="B72" s="215"/>
      <c r="C72" s="215"/>
      <c r="D72" s="215"/>
      <c r="E72" s="215"/>
      <c r="F72" s="215"/>
      <c r="G72" s="215"/>
      <c r="H72" s="215"/>
      <c r="I72" s="215"/>
      <c r="J72" s="215"/>
      <c r="K72" s="215"/>
      <c r="L72" s="215"/>
      <c r="M72" s="215"/>
    </row>
    <row r="73" spans="1:13">
      <c r="A73" s="215"/>
      <c r="B73" s="215"/>
      <c r="C73" s="215"/>
      <c r="D73" s="215"/>
      <c r="E73" s="215"/>
      <c r="F73" s="215"/>
      <c r="G73" s="215"/>
      <c r="H73" s="215"/>
      <c r="I73" s="215"/>
      <c r="J73" s="215"/>
      <c r="K73" s="215"/>
      <c r="L73" s="215"/>
      <c r="M73" s="215"/>
    </row>
    <row r="74" spans="1:13">
      <c r="A74" s="215"/>
      <c r="B74" s="215"/>
      <c r="C74" s="215"/>
      <c r="D74" s="215"/>
      <c r="E74" s="215"/>
      <c r="F74" s="215"/>
      <c r="G74" s="215"/>
      <c r="H74" s="215"/>
      <c r="I74" s="215"/>
      <c r="J74" s="215"/>
      <c r="K74" s="215"/>
      <c r="L74" s="215"/>
      <c r="M74" s="215"/>
    </row>
    <row r="75" spans="1:13">
      <c r="A75" s="215"/>
      <c r="B75" s="215"/>
      <c r="C75" s="215"/>
      <c r="D75" s="215"/>
      <c r="E75" s="215"/>
      <c r="F75" s="215"/>
      <c r="G75" s="215"/>
      <c r="H75" s="215"/>
      <c r="I75" s="215"/>
      <c r="J75" s="215"/>
      <c r="K75" s="215"/>
      <c r="L75" s="215"/>
      <c r="M75" s="215"/>
    </row>
    <row r="76" spans="1:13">
      <c r="A76" s="215"/>
      <c r="B76" s="215"/>
      <c r="C76" s="215"/>
      <c r="D76" s="215"/>
      <c r="E76" s="215"/>
      <c r="F76" s="215"/>
      <c r="G76" s="215"/>
      <c r="H76" s="215"/>
      <c r="I76" s="215"/>
      <c r="J76" s="215"/>
      <c r="K76" s="215"/>
      <c r="L76" s="215"/>
      <c r="M76" s="215"/>
    </row>
    <row r="77" spans="1:13">
      <c r="A77" s="215"/>
      <c r="B77" s="215"/>
      <c r="C77" s="215"/>
      <c r="D77" s="215"/>
      <c r="E77" s="215"/>
      <c r="F77" s="215"/>
      <c r="G77" s="215"/>
      <c r="H77" s="215"/>
      <c r="I77" s="215"/>
      <c r="J77" s="215"/>
      <c r="K77" s="215"/>
      <c r="L77" s="215"/>
      <c r="M77" s="215"/>
    </row>
    <row r="78" spans="1:13">
      <c r="A78" s="215"/>
      <c r="B78" s="215"/>
      <c r="C78" s="215"/>
      <c r="D78" s="215"/>
      <c r="E78" s="215"/>
      <c r="F78" s="215"/>
      <c r="G78" s="215"/>
      <c r="H78" s="215"/>
      <c r="I78" s="215"/>
      <c r="J78" s="215"/>
      <c r="K78" s="215"/>
      <c r="L78" s="215"/>
      <c r="M78" s="215"/>
    </row>
    <row r="79" spans="1:13">
      <c r="A79" s="215"/>
      <c r="B79" s="215"/>
      <c r="C79" s="215"/>
      <c r="D79" s="215"/>
      <c r="E79" s="215"/>
      <c r="F79" s="215"/>
      <c r="G79" s="215"/>
      <c r="H79" s="215"/>
      <c r="I79" s="215"/>
      <c r="J79" s="215"/>
      <c r="K79" s="215"/>
      <c r="L79" s="215"/>
      <c r="M79" s="215"/>
    </row>
    <row r="80" spans="1:13">
      <c r="A80" s="215"/>
      <c r="B80" s="215"/>
      <c r="C80" s="215"/>
      <c r="D80" s="215"/>
      <c r="E80" s="215"/>
      <c r="F80" s="215"/>
      <c r="G80" s="215"/>
      <c r="H80" s="215"/>
      <c r="I80" s="215"/>
      <c r="J80" s="215"/>
      <c r="K80" s="215"/>
      <c r="L80" s="215"/>
      <c r="M80" s="215"/>
    </row>
    <row r="81" spans="1:13">
      <c r="A81" s="215"/>
      <c r="B81" s="215"/>
      <c r="C81" s="215"/>
      <c r="D81" s="215"/>
      <c r="E81" s="215"/>
      <c r="F81" s="215"/>
      <c r="G81" s="215"/>
      <c r="H81" s="215"/>
      <c r="I81" s="215"/>
      <c r="J81" s="215"/>
      <c r="K81" s="215"/>
      <c r="L81" s="215"/>
      <c r="M81" s="215"/>
    </row>
    <row r="82" spans="1:13">
      <c r="A82" s="215"/>
      <c r="B82" s="215"/>
      <c r="C82" s="215"/>
      <c r="D82" s="215"/>
      <c r="E82" s="215"/>
      <c r="F82" s="215"/>
      <c r="G82" s="215"/>
      <c r="H82" s="215"/>
      <c r="I82" s="215"/>
      <c r="J82" s="215"/>
      <c r="K82" s="215"/>
      <c r="L82" s="215"/>
      <c r="M82" s="215"/>
    </row>
    <row r="83" spans="1:13">
      <c r="A83" s="215"/>
      <c r="B83" s="215"/>
      <c r="C83" s="215"/>
      <c r="D83" s="215"/>
      <c r="E83" s="215"/>
      <c r="F83" s="215"/>
      <c r="G83" s="215"/>
      <c r="H83" s="215"/>
      <c r="I83" s="215"/>
      <c r="J83" s="215"/>
      <c r="K83" s="215"/>
      <c r="L83" s="215"/>
      <c r="M83" s="215"/>
    </row>
    <row r="84" spans="1:13">
      <c r="A84" s="215"/>
      <c r="B84" s="215"/>
      <c r="C84" s="215"/>
      <c r="D84" s="215"/>
      <c r="E84" s="215"/>
      <c r="F84" s="215"/>
      <c r="G84" s="215"/>
      <c r="H84" s="215"/>
      <c r="I84" s="215"/>
      <c r="J84" s="215"/>
      <c r="K84" s="215"/>
      <c r="L84" s="215"/>
      <c r="M84" s="215"/>
    </row>
    <row r="85" spans="1:13">
      <c r="A85" s="215"/>
      <c r="B85" s="215"/>
      <c r="C85" s="215"/>
      <c r="D85" s="215"/>
      <c r="E85" s="215"/>
      <c r="F85" s="215"/>
      <c r="G85" s="215"/>
      <c r="H85" s="143"/>
      <c r="I85" s="215"/>
      <c r="J85" s="215"/>
      <c r="K85" s="215"/>
      <c r="L85" s="215"/>
      <c r="M85" s="215"/>
    </row>
    <row r="86" spans="1:13">
      <c r="A86" s="215"/>
      <c r="B86" s="215"/>
      <c r="C86" s="215"/>
      <c r="D86" s="215"/>
      <c r="E86" s="215"/>
      <c r="F86" s="215"/>
      <c r="G86" s="215"/>
      <c r="H86" s="215"/>
      <c r="I86" s="215"/>
      <c r="J86" s="215"/>
      <c r="K86" s="215"/>
      <c r="L86" s="215"/>
      <c r="M86" s="215"/>
    </row>
    <row r="87" spans="1:13">
      <c r="A87" s="215"/>
      <c r="B87" s="215"/>
      <c r="C87" s="215"/>
      <c r="D87" s="215"/>
      <c r="E87" s="215"/>
      <c r="F87" s="215"/>
      <c r="G87" s="215"/>
      <c r="H87" s="215"/>
      <c r="I87" s="215"/>
      <c r="J87" s="215"/>
      <c r="K87" s="215"/>
      <c r="L87" s="215"/>
      <c r="M87" s="215"/>
    </row>
    <row r="88" spans="1:13">
      <c r="A88" s="215"/>
      <c r="B88" s="215"/>
      <c r="C88" s="215"/>
      <c r="D88" s="215"/>
      <c r="E88" s="215"/>
      <c r="F88" s="215"/>
      <c r="G88" s="215"/>
      <c r="H88" s="215"/>
      <c r="I88" s="215"/>
      <c r="J88" s="215"/>
      <c r="K88" s="215"/>
      <c r="L88" s="215"/>
      <c r="M88" s="215"/>
    </row>
    <row r="89" spans="1:13" ht="15.75" customHeight="1">
      <c r="A89" s="215"/>
      <c r="B89" s="215"/>
      <c r="C89" s="215"/>
      <c r="D89" s="215"/>
      <c r="E89" s="215"/>
      <c r="F89" s="215"/>
      <c r="G89" s="215"/>
      <c r="H89" s="215"/>
      <c r="I89" s="215"/>
      <c r="J89" s="215"/>
      <c r="K89" s="215"/>
      <c r="L89" s="215"/>
      <c r="M89" s="215"/>
    </row>
    <row r="90" spans="1:13" s="191" customFormat="1" ht="15.75" customHeight="1">
      <c r="A90" s="186"/>
      <c r="B90" s="186" t="s">
        <v>91</v>
      </c>
      <c r="C90" s="186"/>
      <c r="D90" s="186"/>
      <c r="E90" s="186"/>
      <c r="F90" s="186"/>
      <c r="G90" s="186"/>
      <c r="H90" s="186"/>
      <c r="I90" s="186"/>
      <c r="J90" s="187"/>
      <c r="K90" s="229" t="s">
        <v>185</v>
      </c>
      <c r="L90" s="397" t="s">
        <v>209</v>
      </c>
      <c r="M90" s="397"/>
    </row>
    <row r="91" spans="1:13" ht="15.75" customHeight="1"/>
  </sheetData>
  <sheetProtection algorithmName="SHA-512" hashValue="DqHCWKZSzgF6hweFtjsKPzNWjCFBHW0fp1Pl8fWTvbYJXyiu5JdocyraFNw6bpHBlZLVvVMcRHjjqscw7hqrBg==" saltValue="VFGsZKmb8WZB2RYUlJ1Qjw==" spinCount="100000" sheet="1" selectLockedCells="1"/>
  <mergeCells count="52">
    <mergeCell ref="B5:C5"/>
    <mergeCell ref="B6:C6"/>
    <mergeCell ref="B7:C7"/>
    <mergeCell ref="B9:F9"/>
    <mergeCell ref="D6:M6"/>
    <mergeCell ref="D5:M5"/>
    <mergeCell ref="L90:M90"/>
    <mergeCell ref="D7:E7"/>
    <mergeCell ref="B38:C38"/>
    <mergeCell ref="B36:C36"/>
    <mergeCell ref="B35:C35"/>
    <mergeCell ref="B34:C34"/>
    <mergeCell ref="B37:C37"/>
    <mergeCell ref="B31:H31"/>
    <mergeCell ref="B30:H30"/>
    <mergeCell ref="B29:H29"/>
    <mergeCell ref="B28:H28"/>
    <mergeCell ref="B27:H27"/>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46:E46"/>
    <mergeCell ref="B47:E47"/>
    <mergeCell ref="B40:E40"/>
    <mergeCell ref="B25:G25"/>
    <mergeCell ref="B32:C32"/>
    <mergeCell ref="B48:E48"/>
    <mergeCell ref="B49:E49"/>
    <mergeCell ref="B50:E50"/>
    <mergeCell ref="B51:E51"/>
    <mergeCell ref="B52:E52"/>
    <mergeCell ref="B59:E59"/>
    <mergeCell ref="B60:E60"/>
    <mergeCell ref="B61:E61"/>
    <mergeCell ref="B62:E62"/>
    <mergeCell ref="B53:E53"/>
    <mergeCell ref="B54:E54"/>
    <mergeCell ref="B55:E55"/>
    <mergeCell ref="B56:E56"/>
    <mergeCell ref="B58:E58"/>
  </mergeCells>
  <phoneticPr fontId="0" type="noConversion"/>
  <pageMargins left="0.39370078740157483" right="0.19685039370078741" top="0.39370078740157483" bottom="0.49212598425196852" header="0.51181102362204722" footer="0.511811023622047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31"/>
  <sheetViews>
    <sheetView showGridLines="0" showWhiteSpace="0" topLeftCell="A7" zoomScaleNormal="100" zoomScalePageLayoutView="85" workbookViewId="0">
      <selection activeCell="C7" sqref="C7:N8 C9:F9 F16:G16 J16 F22:G22 J22 J25 M25:N26 M28:N29"/>
    </sheetView>
  </sheetViews>
  <sheetFormatPr defaultColWidth="9" defaultRowHeight="15.75"/>
  <cols>
    <col min="1" max="1" width="1.875" style="44" customWidth="1"/>
    <col min="2" max="2" width="20.75" style="44" customWidth="1"/>
    <col min="3" max="3" width="5.25" style="44" customWidth="1"/>
    <col min="4" max="4" width="1.875" style="44" customWidth="1"/>
    <col min="5" max="5" width="1.625" style="44" customWidth="1"/>
    <col min="6" max="6" width="8.625" style="162" customWidth="1"/>
    <col min="7" max="7" width="7.375" style="44" customWidth="1"/>
    <col min="8" max="8" width="2.5" style="44" customWidth="1"/>
    <col min="9" max="9" width="1.625" style="44" customWidth="1"/>
    <col min="10" max="10" width="16.75" style="54" customWidth="1"/>
    <col min="11" max="11" width="2.5" style="289" customWidth="1"/>
    <col min="12" max="12" width="1.625" style="289" customWidth="1"/>
    <col min="13" max="13" width="9.625" style="54" customWidth="1"/>
    <col min="14" max="14" width="4.5" style="54" customWidth="1"/>
    <col min="15" max="15" width="0.875" style="54" customWidth="1"/>
    <col min="16" max="16" width="4.375" style="44" customWidth="1"/>
    <col min="17" max="17" width="4.5" style="44" customWidth="1"/>
    <col min="18" max="18" width="1.75" style="218" customWidth="1"/>
    <col min="19" max="16384" width="9" style="44"/>
  </cols>
  <sheetData>
    <row r="1" spans="1:18" ht="37.5" customHeight="1">
      <c r="A1" s="40"/>
      <c r="B1" s="41"/>
      <c r="C1" s="41"/>
      <c r="D1" s="41"/>
      <c r="E1" s="41"/>
      <c r="F1" s="42"/>
      <c r="G1" s="41"/>
      <c r="H1" s="41"/>
      <c r="I1" s="41"/>
      <c r="J1" s="86"/>
      <c r="K1" s="240"/>
      <c r="L1" s="240"/>
      <c r="M1" s="86"/>
      <c r="N1" s="86"/>
      <c r="O1" s="86"/>
      <c r="P1" s="215"/>
      <c r="Q1" s="291" t="s">
        <v>0</v>
      </c>
    </row>
    <row r="2" spans="1:18" ht="18.75">
      <c r="A2" s="41"/>
      <c r="B2" s="45"/>
      <c r="C2" s="41"/>
      <c r="D2" s="41"/>
      <c r="E2" s="41"/>
      <c r="F2" s="42"/>
      <c r="G2" s="41"/>
      <c r="H2" s="41"/>
      <c r="I2" s="41"/>
      <c r="J2" s="86"/>
      <c r="K2" s="240"/>
      <c r="L2" s="240"/>
      <c r="M2" s="86"/>
      <c r="N2" s="86"/>
      <c r="O2" s="86"/>
      <c r="P2" s="215"/>
      <c r="Q2" s="292" t="s">
        <v>29</v>
      </c>
    </row>
    <row r="3" spans="1:18" ht="18.75" customHeight="1">
      <c r="A3" s="41"/>
      <c r="B3" s="41"/>
      <c r="C3" s="41"/>
      <c r="D3" s="41"/>
      <c r="E3" s="41"/>
      <c r="F3" s="42"/>
      <c r="G3" s="41"/>
      <c r="H3" s="41"/>
      <c r="I3" s="41"/>
      <c r="J3" s="86"/>
      <c r="K3" s="240"/>
      <c r="L3" s="240"/>
      <c r="M3" s="86"/>
      <c r="N3" s="86"/>
      <c r="O3" s="86"/>
      <c r="P3" s="41"/>
      <c r="Q3" s="46" t="s">
        <v>92</v>
      </c>
    </row>
    <row r="4" spans="1:18" ht="7.5" customHeight="1">
      <c r="A4" s="41"/>
      <c r="B4" s="41"/>
      <c r="C4" s="41"/>
      <c r="D4" s="41"/>
      <c r="E4" s="41"/>
      <c r="F4" s="42"/>
      <c r="G4" s="41"/>
      <c r="H4" s="41"/>
      <c r="I4" s="41"/>
      <c r="J4" s="86"/>
      <c r="K4" s="240"/>
      <c r="L4" s="240"/>
      <c r="M4" s="86"/>
      <c r="N4" s="86"/>
      <c r="O4" s="86"/>
      <c r="P4" s="41"/>
      <c r="Q4" s="241"/>
    </row>
    <row r="5" spans="1:18" ht="23.25" customHeight="1">
      <c r="A5" s="41"/>
      <c r="B5" s="415" t="s">
        <v>30</v>
      </c>
      <c r="C5" s="415"/>
      <c r="D5" s="415"/>
      <c r="E5" s="415"/>
      <c r="F5" s="415"/>
      <c r="G5" s="415"/>
      <c r="H5" s="415"/>
      <c r="I5" s="415"/>
      <c r="J5" s="415"/>
      <c r="K5" s="415"/>
      <c r="L5" s="415"/>
      <c r="M5" s="415"/>
      <c r="N5" s="86"/>
      <c r="O5" s="86"/>
      <c r="P5" s="41"/>
      <c r="Q5" s="241"/>
    </row>
    <row r="6" spans="1:18" ht="15" customHeight="1">
      <c r="A6" s="41"/>
      <c r="B6" s="41"/>
      <c r="C6" s="41"/>
      <c r="D6" s="41"/>
      <c r="E6" s="41"/>
      <c r="F6" s="42"/>
      <c r="G6" s="41"/>
      <c r="H6" s="41"/>
      <c r="I6" s="41"/>
      <c r="J6" s="86"/>
      <c r="K6" s="240"/>
      <c r="L6" s="240"/>
      <c r="M6" s="86"/>
      <c r="N6" s="86"/>
      <c r="O6" s="86"/>
      <c r="P6" s="41"/>
      <c r="Q6" s="241"/>
    </row>
    <row r="7" spans="1:18" ht="18.75" customHeight="1">
      <c r="A7" s="193"/>
      <c r="B7" s="242" t="s">
        <v>129</v>
      </c>
      <c r="C7" s="320">
        <f>+'Bituminous Coal Year End'!$I$6</f>
        <v>0</v>
      </c>
      <c r="D7" s="320"/>
      <c r="E7" s="320"/>
      <c r="F7" s="320"/>
      <c r="G7" s="320"/>
      <c r="H7" s="320"/>
      <c r="I7" s="320"/>
      <c r="J7" s="320"/>
      <c r="K7" s="320"/>
      <c r="L7" s="320"/>
      <c r="M7" s="320"/>
      <c r="N7" s="320"/>
      <c r="O7" s="193"/>
      <c r="P7" s="50"/>
      <c r="Q7" s="51">
        <v>5145</v>
      </c>
    </row>
    <row r="8" spans="1:18" s="54" customFormat="1" ht="18.75" customHeight="1">
      <c r="A8" s="193"/>
      <c r="B8" s="242" t="s">
        <v>131</v>
      </c>
      <c r="C8" s="318">
        <f>+'Coal 5'!$C$7</f>
        <v>0</v>
      </c>
      <c r="D8" s="318"/>
      <c r="E8" s="318"/>
      <c r="F8" s="318"/>
      <c r="G8" s="318"/>
      <c r="H8" s="318"/>
      <c r="I8" s="318"/>
      <c r="J8" s="318"/>
      <c r="K8" s="318"/>
      <c r="L8" s="318"/>
      <c r="M8" s="318"/>
      <c r="N8" s="318"/>
      <c r="O8" s="193"/>
      <c r="P8" s="53"/>
      <c r="Q8" s="51">
        <v>5146</v>
      </c>
      <c r="R8" s="243"/>
    </row>
    <row r="9" spans="1:18" s="54" customFormat="1" ht="18.75" customHeight="1">
      <c r="A9" s="193"/>
      <c r="B9" s="242" t="s">
        <v>132</v>
      </c>
      <c r="C9" s="398">
        <f>+'Bituminous Coal Year End'!$I$8</f>
        <v>0</v>
      </c>
      <c r="D9" s="318"/>
      <c r="E9" s="318"/>
      <c r="F9" s="318"/>
      <c r="G9" s="57"/>
      <c r="H9" s="57"/>
      <c r="I9" s="57"/>
      <c r="J9" s="57"/>
      <c r="K9" s="85"/>
      <c r="L9" s="84"/>
      <c r="M9" s="57"/>
      <c r="N9" s="193"/>
      <c r="O9" s="193"/>
      <c r="P9" s="53"/>
      <c r="Q9" s="51">
        <v>5147</v>
      </c>
      <c r="R9" s="243"/>
    </row>
    <row r="10" spans="1:18" s="54" customFormat="1" ht="21" customHeight="1">
      <c r="A10" s="193"/>
      <c r="B10" s="242"/>
      <c r="C10" s="84"/>
      <c r="D10" s="293"/>
      <c r="E10" s="293"/>
      <c r="F10" s="293"/>
      <c r="G10" s="57"/>
      <c r="H10" s="57"/>
      <c r="I10" s="57"/>
      <c r="J10" s="57"/>
      <c r="K10" s="85"/>
      <c r="L10" s="84"/>
      <c r="M10" s="57"/>
      <c r="N10" s="193"/>
      <c r="O10" s="193"/>
      <c r="P10" s="53"/>
      <c r="Q10" s="51"/>
      <c r="R10" s="243"/>
    </row>
    <row r="11" spans="1:18" s="54" customFormat="1" ht="22.5" customHeight="1">
      <c r="A11" s="50"/>
      <c r="B11" s="244" t="s">
        <v>250</v>
      </c>
      <c r="C11" s="245"/>
      <c r="D11" s="245"/>
      <c r="E11" s="245"/>
      <c r="F11" s="245"/>
      <c r="G11" s="245"/>
      <c r="H11" s="245"/>
      <c r="I11" s="245"/>
      <c r="J11" s="244"/>
      <c r="K11" s="58"/>
      <c r="L11" s="246"/>
      <c r="M11" s="400"/>
      <c r="N11" s="400"/>
      <c r="O11" s="247"/>
      <c r="P11" s="51" t="s">
        <v>6</v>
      </c>
      <c r="Q11" s="51">
        <v>5148</v>
      </c>
      <c r="R11" s="243"/>
    </row>
    <row r="12" spans="1:18" s="54" customFormat="1" ht="11.25" customHeight="1">
      <c r="A12" s="50"/>
      <c r="B12" s="248"/>
      <c r="C12" s="249"/>
      <c r="D12" s="249"/>
      <c r="E12" s="249"/>
      <c r="F12" s="249"/>
      <c r="G12" s="249"/>
      <c r="H12" s="249"/>
      <c r="I12" s="249"/>
      <c r="J12" s="248"/>
      <c r="K12" s="58"/>
      <c r="L12" s="250"/>
      <c r="M12" s="251"/>
      <c r="N12" s="251"/>
      <c r="O12" s="247"/>
      <c r="P12" s="51"/>
      <c r="Q12" s="51"/>
      <c r="R12" s="243"/>
    </row>
    <row r="13" spans="1:18" s="256" customFormat="1" ht="20.25" customHeight="1">
      <c r="A13" s="65"/>
      <c r="B13" s="117" t="s">
        <v>94</v>
      </c>
      <c r="C13" s="62"/>
      <c r="D13" s="62"/>
      <c r="E13" s="252"/>
      <c r="F13" s="338"/>
      <c r="G13" s="338"/>
      <c r="H13" s="290"/>
      <c r="I13" s="290"/>
      <c r="J13" s="290"/>
      <c r="K13" s="62"/>
      <c r="L13" s="64"/>
      <c r="M13" s="253"/>
      <c r="N13" s="253"/>
      <c r="O13" s="254"/>
      <c r="P13" s="65"/>
      <c r="Q13" s="51"/>
      <c r="R13" s="255"/>
    </row>
    <row r="14" spans="1:18" s="256" customFormat="1" ht="15.75" customHeight="1">
      <c r="A14" s="257"/>
      <c r="B14" s="408" t="s">
        <v>137</v>
      </c>
      <c r="C14" s="408"/>
      <c r="D14" s="253"/>
      <c r="E14" s="258"/>
      <c r="F14" s="403" t="s">
        <v>169</v>
      </c>
      <c r="G14" s="404"/>
      <c r="H14" s="259"/>
      <c r="I14" s="259"/>
      <c r="J14" s="259"/>
      <c r="K14" s="62"/>
      <c r="L14" s="64"/>
      <c r="M14" s="253"/>
      <c r="N14" s="253"/>
      <c r="O14" s="254"/>
      <c r="P14" s="51" t="s">
        <v>6</v>
      </c>
      <c r="Q14" s="51">
        <v>5149</v>
      </c>
      <c r="R14" s="255"/>
    </row>
    <row r="15" spans="1:18" s="256" customFormat="1" ht="15.75" customHeight="1">
      <c r="A15" s="257"/>
      <c r="B15" s="401" t="s">
        <v>251</v>
      </c>
      <c r="C15" s="401"/>
      <c r="D15" s="253"/>
      <c r="E15" s="258"/>
      <c r="F15" s="403" t="s">
        <v>169</v>
      </c>
      <c r="G15" s="404"/>
      <c r="H15" s="259"/>
      <c r="I15" s="259"/>
      <c r="J15" s="259"/>
      <c r="K15" s="62"/>
      <c r="L15" s="64"/>
      <c r="M15" s="253"/>
      <c r="N15" s="253"/>
      <c r="O15" s="254"/>
      <c r="P15" s="51" t="s">
        <v>6</v>
      </c>
      <c r="Q15" s="51">
        <v>5150</v>
      </c>
      <c r="R15" s="255"/>
    </row>
    <row r="16" spans="1:18" s="256" customFormat="1" ht="22.5" customHeight="1" thickBot="1">
      <c r="A16" s="257"/>
      <c r="B16" s="401" t="s">
        <v>142</v>
      </c>
      <c r="C16" s="401"/>
      <c r="D16" s="253"/>
      <c r="E16" s="124" t="s">
        <v>8</v>
      </c>
      <c r="F16" s="402">
        <f>SUM(F14:G15)</f>
        <v>0</v>
      </c>
      <c r="G16" s="402"/>
      <c r="H16" s="112" t="s">
        <v>11</v>
      </c>
      <c r="I16" s="260"/>
      <c r="J16" s="17">
        <f>F16</f>
        <v>0</v>
      </c>
      <c r="K16" s="97"/>
      <c r="L16" s="261"/>
      <c r="M16" s="262"/>
      <c r="N16" s="263"/>
      <c r="O16" s="254"/>
      <c r="P16" s="51" t="s">
        <v>6</v>
      </c>
      <c r="Q16" s="51">
        <v>5151</v>
      </c>
      <c r="R16" s="255"/>
    </row>
    <row r="17" spans="1:18" s="256" customFormat="1" ht="11.25" customHeight="1">
      <c r="A17" s="257"/>
      <c r="B17" s="264"/>
      <c r="C17" s="264"/>
      <c r="D17" s="253"/>
      <c r="E17" s="84"/>
      <c r="F17" s="259"/>
      <c r="G17" s="259"/>
      <c r="H17" s="112"/>
      <c r="I17" s="250"/>
      <c r="J17" s="263"/>
      <c r="K17" s="97"/>
      <c r="L17" s="261"/>
      <c r="M17" s="262"/>
      <c r="N17" s="263"/>
      <c r="O17" s="254"/>
      <c r="P17" s="51"/>
      <c r="Q17" s="51"/>
      <c r="R17" s="255"/>
    </row>
    <row r="18" spans="1:18" s="256" customFormat="1">
      <c r="A18" s="257"/>
      <c r="B18" s="117" t="s">
        <v>95</v>
      </c>
      <c r="C18" s="253"/>
      <c r="D18" s="253"/>
      <c r="E18" s="265"/>
      <c r="F18" s="290"/>
      <c r="G18" s="290"/>
      <c r="H18" s="290"/>
      <c r="I18" s="290"/>
      <c r="J18" s="290"/>
      <c r="K18" s="62"/>
      <c r="L18" s="64"/>
      <c r="M18" s="253"/>
      <c r="N18" s="253"/>
      <c r="O18" s="254"/>
      <c r="P18" s="257"/>
      <c r="Q18" s="51"/>
      <c r="R18" s="255"/>
    </row>
    <row r="19" spans="1:18" s="256" customFormat="1">
      <c r="A19" s="65"/>
      <c r="B19" s="408" t="s">
        <v>145</v>
      </c>
      <c r="C19" s="408"/>
      <c r="D19" s="62"/>
      <c r="E19" s="266"/>
      <c r="F19" s="403" t="s">
        <v>169</v>
      </c>
      <c r="G19" s="404"/>
      <c r="H19" s="259"/>
      <c r="I19" s="259"/>
      <c r="J19" s="259"/>
      <c r="K19" s="62"/>
      <c r="L19" s="64"/>
      <c r="M19" s="253"/>
      <c r="N19" s="253"/>
      <c r="O19" s="254"/>
      <c r="P19" s="51" t="s">
        <v>6</v>
      </c>
      <c r="Q19" s="51">
        <v>5152</v>
      </c>
      <c r="R19" s="255"/>
    </row>
    <row r="20" spans="1:18" s="256" customFormat="1">
      <c r="A20" s="65"/>
      <c r="B20" s="401" t="s">
        <v>143</v>
      </c>
      <c r="C20" s="401"/>
      <c r="D20" s="62"/>
      <c r="E20" s="267" t="s">
        <v>10</v>
      </c>
      <c r="F20" s="417" t="s">
        <v>169</v>
      </c>
      <c r="G20" s="418"/>
      <c r="H20" s="259"/>
      <c r="I20" s="259"/>
      <c r="J20" s="259"/>
      <c r="K20" s="62"/>
      <c r="L20" s="64"/>
      <c r="M20" s="253"/>
      <c r="N20" s="253"/>
      <c r="O20" s="254"/>
      <c r="P20" s="51" t="s">
        <v>6</v>
      </c>
      <c r="Q20" s="51">
        <v>5153</v>
      </c>
      <c r="R20" s="255"/>
    </row>
    <row r="21" spans="1:18" s="256" customFormat="1">
      <c r="A21" s="65"/>
      <c r="B21" s="401" t="s">
        <v>252</v>
      </c>
      <c r="C21" s="401"/>
      <c r="D21" s="62"/>
      <c r="E21" s="267" t="s">
        <v>10</v>
      </c>
      <c r="F21" s="417" t="s">
        <v>169</v>
      </c>
      <c r="G21" s="418"/>
      <c r="H21" s="259"/>
      <c r="I21" s="259"/>
      <c r="J21" s="259"/>
      <c r="K21" s="62"/>
      <c r="L21" s="64"/>
      <c r="M21" s="253"/>
      <c r="N21" s="253"/>
      <c r="O21" s="254"/>
      <c r="P21" s="51" t="s">
        <v>6</v>
      </c>
      <c r="Q21" s="51">
        <v>5154</v>
      </c>
      <c r="R21" s="255"/>
    </row>
    <row r="22" spans="1:18" s="256" customFormat="1" ht="22.5" customHeight="1" thickBot="1">
      <c r="A22" s="65"/>
      <c r="B22" s="401" t="s">
        <v>253</v>
      </c>
      <c r="C22" s="401"/>
      <c r="D22" s="62"/>
      <c r="E22" s="124" t="s">
        <v>8</v>
      </c>
      <c r="F22" s="405">
        <f>SUM(F19:G21)</f>
        <v>0</v>
      </c>
      <c r="G22" s="405"/>
      <c r="H22" s="112" t="s">
        <v>11</v>
      </c>
      <c r="I22" s="96" t="s">
        <v>7</v>
      </c>
      <c r="J22" s="17">
        <f>F22</f>
        <v>0</v>
      </c>
      <c r="K22" s="268"/>
      <c r="L22" s="268"/>
      <c r="M22" s="269"/>
      <c r="N22" s="269"/>
      <c r="O22" s="254"/>
      <c r="P22" s="51" t="s">
        <v>6</v>
      </c>
      <c r="Q22" s="51">
        <v>5155</v>
      </c>
      <c r="R22" s="255"/>
    </row>
    <row r="23" spans="1:18" s="256" customFormat="1" ht="11.25" customHeight="1">
      <c r="A23" s="65"/>
      <c r="B23" s="270"/>
      <c r="C23" s="271"/>
      <c r="D23" s="62"/>
      <c r="E23" s="84"/>
      <c r="F23" s="259"/>
      <c r="G23" s="259"/>
      <c r="H23" s="112"/>
      <c r="I23" s="84"/>
      <c r="J23" s="263"/>
      <c r="K23" s="268"/>
      <c r="L23" s="268"/>
      <c r="M23" s="269"/>
      <c r="N23" s="269"/>
      <c r="O23" s="254"/>
      <c r="P23" s="51"/>
      <c r="Q23" s="51"/>
      <c r="R23" s="255"/>
    </row>
    <row r="24" spans="1:18" s="256" customFormat="1" ht="15.75" customHeight="1">
      <c r="A24" s="65"/>
      <c r="B24" s="117" t="s">
        <v>96</v>
      </c>
      <c r="C24" s="272"/>
      <c r="D24" s="62"/>
      <c r="E24" s="84"/>
      <c r="F24" s="259"/>
      <c r="G24" s="259"/>
      <c r="H24" s="112"/>
      <c r="I24" s="84"/>
      <c r="J24" s="263"/>
      <c r="K24" s="268"/>
      <c r="L24" s="268"/>
      <c r="M24" s="269"/>
      <c r="N24" s="269"/>
      <c r="O24" s="254"/>
      <c r="P24" s="51"/>
      <c r="Q24" s="51"/>
      <c r="R24" s="255"/>
    </row>
    <row r="25" spans="1:18" s="256" customFormat="1" ht="15.75" customHeight="1" thickBot="1">
      <c r="A25" s="65"/>
      <c r="B25" s="408" t="s">
        <v>254</v>
      </c>
      <c r="C25" s="408"/>
      <c r="D25" s="408"/>
      <c r="E25" s="408"/>
      <c r="F25" s="408"/>
      <c r="G25" s="408"/>
      <c r="H25" s="259"/>
      <c r="I25" s="124" t="s">
        <v>8</v>
      </c>
      <c r="J25" s="273">
        <f>SUM(J16-J22)</f>
        <v>0</v>
      </c>
      <c r="K25" s="274" t="s">
        <v>11</v>
      </c>
      <c r="L25" s="96" t="s">
        <v>10</v>
      </c>
      <c r="M25" s="407">
        <f>J25</f>
        <v>0</v>
      </c>
      <c r="N25" s="407"/>
      <c r="O25" s="254"/>
      <c r="P25" s="51" t="s">
        <v>6</v>
      </c>
      <c r="Q25" s="51">
        <v>5156</v>
      </c>
      <c r="R25" s="255"/>
    </row>
    <row r="26" spans="1:18" s="256" customFormat="1" ht="22.5" customHeight="1" thickBot="1">
      <c r="A26" s="65"/>
      <c r="B26" s="408" t="s">
        <v>255</v>
      </c>
      <c r="C26" s="408"/>
      <c r="D26" s="408"/>
      <c r="E26" s="408"/>
      <c r="F26" s="408"/>
      <c r="G26" s="408"/>
      <c r="H26" s="408"/>
      <c r="I26" s="408"/>
      <c r="J26" s="408"/>
      <c r="K26" s="76"/>
      <c r="L26" s="102" t="s">
        <v>8</v>
      </c>
      <c r="M26" s="372">
        <f>SUM(M11,M25)</f>
        <v>0</v>
      </c>
      <c r="N26" s="372"/>
      <c r="O26" s="275"/>
      <c r="P26" s="51" t="s">
        <v>6</v>
      </c>
      <c r="Q26" s="51">
        <v>5157</v>
      </c>
      <c r="R26" s="255"/>
    </row>
    <row r="27" spans="1:18" s="66" customFormat="1" ht="16.5" customHeight="1">
      <c r="A27" s="61"/>
      <c r="B27" s="82"/>
      <c r="C27" s="83"/>
      <c r="D27" s="83"/>
      <c r="E27" s="84"/>
      <c r="F27" s="389"/>
      <c r="G27" s="389"/>
      <c r="H27" s="293"/>
      <c r="I27" s="293"/>
      <c r="J27" s="293"/>
      <c r="K27" s="85"/>
      <c r="L27" s="126" t="s">
        <v>9</v>
      </c>
      <c r="M27" s="406">
        <v>0.1</v>
      </c>
      <c r="N27" s="406"/>
      <c r="O27" s="276"/>
      <c r="P27" s="51" t="s">
        <v>97</v>
      </c>
      <c r="Q27" s="51">
        <v>5158</v>
      </c>
      <c r="R27" s="277"/>
    </row>
    <row r="28" spans="1:18" s="54" customFormat="1" ht="22.5" customHeight="1" thickBot="1">
      <c r="A28" s="50"/>
      <c r="B28" s="300" t="s">
        <v>256</v>
      </c>
      <c r="C28" s="301"/>
      <c r="D28" s="301"/>
      <c r="E28" s="260"/>
      <c r="F28" s="299"/>
      <c r="G28" s="299"/>
      <c r="H28" s="299"/>
      <c r="I28" s="299"/>
      <c r="J28" s="299"/>
      <c r="K28" s="97"/>
      <c r="L28" s="124" t="s">
        <v>10</v>
      </c>
      <c r="M28" s="372">
        <f>M26*M27</f>
        <v>0</v>
      </c>
      <c r="N28" s="372"/>
      <c r="O28" s="199"/>
      <c r="P28" s="94" t="s">
        <v>6</v>
      </c>
      <c r="Q28" s="51">
        <v>5159</v>
      </c>
      <c r="R28" s="243"/>
    </row>
    <row r="29" spans="1:18" s="99" customFormat="1" ht="28.5" customHeight="1" thickBot="1">
      <c r="A29" s="50"/>
      <c r="B29" s="409" t="s">
        <v>257</v>
      </c>
      <c r="C29" s="409"/>
      <c r="D29" s="409"/>
      <c r="E29" s="409"/>
      <c r="F29" s="409"/>
      <c r="G29" s="409"/>
      <c r="H29" s="409"/>
      <c r="I29" s="409"/>
      <c r="J29" s="298" t="s">
        <v>32</v>
      </c>
      <c r="K29" s="97"/>
      <c r="L29" s="278" t="s">
        <v>8</v>
      </c>
      <c r="M29" s="419">
        <f>SUM(M26,M28)</f>
        <v>0</v>
      </c>
      <c r="N29" s="420"/>
      <c r="O29" s="199"/>
      <c r="P29" s="94" t="s">
        <v>6</v>
      </c>
      <c r="Q29" s="109">
        <v>5160</v>
      </c>
      <c r="R29" s="279"/>
    </row>
    <row r="30" spans="1:18" s="99" customFormat="1" ht="22.5" customHeight="1">
      <c r="A30" s="50"/>
      <c r="B30" s="103"/>
      <c r="C30" s="91"/>
      <c r="D30" s="91"/>
      <c r="E30" s="91"/>
      <c r="F30" s="110"/>
      <c r="G30" s="110"/>
      <c r="H30" s="110"/>
      <c r="I30" s="110"/>
      <c r="J30" s="264"/>
      <c r="K30" s="97"/>
      <c r="L30" s="84"/>
      <c r="M30" s="248"/>
      <c r="N30" s="57"/>
      <c r="O30" s="199"/>
      <c r="P30" s="94"/>
      <c r="Q30" s="51"/>
      <c r="R30" s="279"/>
    </row>
    <row r="31" spans="1:18" ht="24.75" customHeight="1">
      <c r="A31" s="50"/>
      <c r="B31" s="113"/>
      <c r="C31" s="83"/>
      <c r="D31" s="83"/>
      <c r="E31" s="83"/>
      <c r="F31" s="110"/>
      <c r="G31" s="110"/>
      <c r="H31" s="110"/>
      <c r="I31" s="110"/>
      <c r="J31" s="264"/>
      <c r="K31" s="97"/>
      <c r="L31" s="84"/>
      <c r="M31" s="248"/>
      <c r="N31" s="57"/>
      <c r="O31" s="199"/>
      <c r="P31" s="94"/>
      <c r="Q31" s="51"/>
    </row>
    <row r="32" spans="1:18" ht="21" customHeight="1" thickBot="1">
      <c r="A32" s="50"/>
      <c r="B32" s="414" t="s">
        <v>278</v>
      </c>
      <c r="C32" s="414"/>
      <c r="D32" s="414"/>
      <c r="E32" s="414"/>
      <c r="F32" s="414"/>
      <c r="G32" s="414"/>
      <c r="H32" s="414"/>
      <c r="I32" s="414"/>
      <c r="J32" s="414"/>
      <c r="K32" s="97"/>
      <c r="L32" s="416"/>
      <c r="M32" s="416"/>
      <c r="N32" s="416"/>
      <c r="O32" s="296"/>
      <c r="P32" s="94" t="s">
        <v>33</v>
      </c>
      <c r="Q32" s="51">
        <v>5161</v>
      </c>
    </row>
    <row r="33" spans="1:18" ht="26.25" customHeight="1" thickTop="1">
      <c r="A33" s="50"/>
      <c r="B33" s="120"/>
      <c r="C33" s="91"/>
      <c r="D33" s="91"/>
      <c r="E33" s="84"/>
      <c r="F33" s="411"/>
      <c r="G33" s="411"/>
      <c r="H33" s="296"/>
      <c r="I33" s="296"/>
      <c r="J33" s="296"/>
      <c r="K33" s="97"/>
      <c r="L33" s="84"/>
      <c r="M33" s="57"/>
      <c r="N33" s="57"/>
      <c r="O33" s="57"/>
      <c r="P33" s="85"/>
      <c r="Q33" s="272"/>
    </row>
    <row r="34" spans="1:18">
      <c r="A34" s="50"/>
      <c r="B34" s="120"/>
      <c r="C34" s="91"/>
      <c r="D34" s="91"/>
      <c r="E34" s="84"/>
      <c r="F34" s="410"/>
      <c r="G34" s="410"/>
      <c r="H34" s="295"/>
      <c r="I34" s="295"/>
      <c r="J34" s="313"/>
      <c r="K34" s="97"/>
      <c r="L34" s="84"/>
      <c r="M34" s="410"/>
      <c r="N34" s="410"/>
      <c r="O34" s="57"/>
      <c r="P34" s="85"/>
      <c r="Q34" s="272"/>
    </row>
    <row r="35" spans="1:18">
      <c r="A35" s="50"/>
      <c r="B35" s="127"/>
      <c r="C35" s="91"/>
      <c r="D35" s="91"/>
      <c r="E35" s="91"/>
      <c r="F35" s="110"/>
      <c r="G35" s="110"/>
      <c r="H35" s="110"/>
      <c r="I35" s="110"/>
      <c r="J35" s="264"/>
      <c r="K35" s="97"/>
      <c r="L35" s="84"/>
      <c r="M35" s="280"/>
      <c r="N35" s="280"/>
      <c r="O35" s="57"/>
      <c r="P35" s="94"/>
      <c r="Q35" s="51"/>
    </row>
    <row r="36" spans="1:18" ht="15.75" customHeight="1">
      <c r="A36" s="50"/>
      <c r="B36" s="120"/>
      <c r="C36" s="91"/>
      <c r="D36" s="91"/>
      <c r="E36" s="84"/>
      <c r="F36" s="410"/>
      <c r="G36" s="410"/>
      <c r="H36" s="295"/>
      <c r="I36" s="295"/>
      <c r="J36" s="295"/>
      <c r="K36" s="97"/>
      <c r="L36" s="84"/>
      <c r="M36" s="57"/>
      <c r="N36" s="57"/>
      <c r="O36" s="57"/>
      <c r="P36" s="94"/>
      <c r="Q36" s="51"/>
    </row>
    <row r="37" spans="1:18" ht="15.75" customHeight="1">
      <c r="A37" s="50"/>
      <c r="B37" s="120"/>
      <c r="C37" s="91"/>
      <c r="D37" s="91"/>
      <c r="E37" s="84"/>
      <c r="F37" s="412"/>
      <c r="G37" s="412"/>
      <c r="H37" s="297"/>
      <c r="I37" s="297"/>
      <c r="J37" s="297"/>
      <c r="K37" s="97"/>
      <c r="L37" s="84"/>
      <c r="M37" s="57"/>
      <c r="N37" s="57"/>
      <c r="O37" s="57"/>
      <c r="P37" s="94"/>
      <c r="Q37" s="51"/>
    </row>
    <row r="38" spans="1:18" ht="15.75" customHeight="1">
      <c r="A38" s="50"/>
      <c r="B38" s="120"/>
      <c r="C38" s="91"/>
      <c r="D38" s="91"/>
      <c r="E38" s="84"/>
      <c r="F38" s="410"/>
      <c r="G38" s="410"/>
      <c r="H38" s="295"/>
      <c r="I38" s="295"/>
      <c r="J38" s="295"/>
      <c r="K38" s="97"/>
      <c r="L38" s="84"/>
      <c r="M38" s="57"/>
      <c r="N38" s="57"/>
      <c r="O38" s="57"/>
      <c r="P38" s="85"/>
      <c r="Q38" s="51"/>
    </row>
    <row r="39" spans="1:18" s="99" customFormat="1">
      <c r="A39" s="50"/>
      <c r="B39" s="120"/>
      <c r="C39" s="91"/>
      <c r="D39" s="91"/>
      <c r="E39" s="84"/>
      <c r="F39" s="410"/>
      <c r="G39" s="410"/>
      <c r="H39" s="295"/>
      <c r="I39" s="295"/>
      <c r="J39" s="295"/>
      <c r="K39" s="97"/>
      <c r="L39" s="85"/>
      <c r="M39" s="57"/>
      <c r="N39" s="57"/>
      <c r="O39" s="57"/>
      <c r="P39" s="94"/>
      <c r="Q39" s="51"/>
      <c r="R39" s="279"/>
    </row>
    <row r="40" spans="1:18">
      <c r="B40" s="120"/>
      <c r="C40" s="281"/>
      <c r="D40" s="91"/>
      <c r="E40" s="84"/>
      <c r="F40" s="410"/>
      <c r="G40" s="410"/>
      <c r="H40" s="295"/>
      <c r="I40" s="295"/>
      <c r="J40" s="295"/>
      <c r="K40" s="413"/>
      <c r="L40" s="413"/>
      <c r="M40" s="413"/>
      <c r="N40" s="413"/>
      <c r="O40" s="57"/>
      <c r="P40" s="121"/>
      <c r="Q40" s="51"/>
    </row>
    <row r="41" spans="1:18">
      <c r="B41" s="120"/>
      <c r="C41" s="282"/>
      <c r="D41" s="91"/>
      <c r="E41" s="84"/>
      <c r="F41" s="410"/>
      <c r="G41" s="410"/>
      <c r="H41" s="295"/>
      <c r="I41" s="295"/>
      <c r="J41" s="295"/>
      <c r="K41" s="413"/>
      <c r="L41" s="413"/>
      <c r="M41" s="413"/>
      <c r="N41" s="413"/>
      <c r="O41" s="57"/>
      <c r="P41" s="94"/>
      <c r="Q41" s="51"/>
    </row>
    <row r="42" spans="1:18" s="192" customFormat="1" ht="12">
      <c r="B42" s="131" t="s">
        <v>92</v>
      </c>
      <c r="C42" s="131"/>
      <c r="D42" s="131"/>
      <c r="E42" s="131"/>
      <c r="F42" s="283"/>
      <c r="G42" s="131"/>
      <c r="H42" s="131"/>
      <c r="I42" s="131"/>
      <c r="J42" s="131"/>
      <c r="K42" s="131"/>
      <c r="L42" s="131"/>
      <c r="M42" s="131"/>
      <c r="N42" s="131"/>
      <c r="O42" s="131"/>
      <c r="P42" s="189" t="s">
        <v>186</v>
      </c>
      <c r="Q42" s="131"/>
      <c r="R42" s="191"/>
    </row>
    <row r="43" spans="1:18" s="155" customFormat="1">
      <c r="B43" s="53"/>
      <c r="C43" s="41"/>
      <c r="D43" s="41"/>
      <c r="E43" s="41"/>
      <c r="F43" s="42"/>
      <c r="G43" s="41"/>
      <c r="H43" s="41"/>
      <c r="I43" s="41"/>
      <c r="J43" s="86"/>
      <c r="K43" s="240"/>
      <c r="L43" s="240"/>
      <c r="M43" s="86"/>
      <c r="N43" s="86"/>
      <c r="O43" s="86"/>
      <c r="P43" s="41"/>
      <c r="Q43" s="41"/>
      <c r="R43" s="235"/>
    </row>
    <row r="44" spans="1:18" s="155" customFormat="1">
      <c r="F44" s="284"/>
      <c r="J44" s="285"/>
      <c r="K44" s="286"/>
      <c r="L44" s="286"/>
      <c r="M44" s="285"/>
      <c r="N44" s="285"/>
      <c r="O44" s="285"/>
      <c r="R44" s="235"/>
    </row>
    <row r="87" spans="2:18">
      <c r="B87" s="287"/>
      <c r="C87" s="287"/>
      <c r="D87" s="287"/>
      <c r="E87" s="287"/>
      <c r="F87" s="287"/>
      <c r="G87" s="287"/>
      <c r="H87" s="287"/>
      <c r="I87" s="287"/>
      <c r="J87" s="197"/>
      <c r="K87" s="170"/>
      <c r="L87" s="170"/>
      <c r="M87" s="197"/>
      <c r="N87" s="197"/>
    </row>
    <row r="88" spans="2:18">
      <c r="B88" s="287"/>
      <c r="C88" s="287"/>
      <c r="D88" s="287"/>
      <c r="E88" s="287"/>
      <c r="F88" s="287"/>
      <c r="G88" s="287"/>
      <c r="H88" s="287"/>
      <c r="I88" s="287"/>
      <c r="J88" s="197"/>
      <c r="K88" s="170"/>
      <c r="L88" s="170"/>
      <c r="M88" s="197"/>
      <c r="N88" s="197"/>
    </row>
    <row r="89" spans="2:18">
      <c r="B89" s="287"/>
      <c r="C89" s="287"/>
      <c r="D89" s="287"/>
      <c r="E89" s="287"/>
      <c r="F89" s="287"/>
      <c r="G89" s="287"/>
      <c r="H89" s="287"/>
      <c r="I89" s="287"/>
      <c r="J89" s="197"/>
      <c r="K89" s="170"/>
      <c r="L89" s="170"/>
      <c r="M89" s="197"/>
      <c r="N89" s="197"/>
    </row>
    <row r="90" spans="2:18">
      <c r="B90" s="287"/>
      <c r="C90" s="287"/>
      <c r="D90" s="287"/>
      <c r="E90" s="287"/>
      <c r="F90" s="287"/>
      <c r="G90" s="287"/>
      <c r="H90" s="287"/>
      <c r="I90" s="287"/>
      <c r="J90" s="197"/>
      <c r="K90" s="170"/>
      <c r="L90" s="170"/>
      <c r="M90" s="197"/>
      <c r="N90" s="197"/>
      <c r="O90" s="197"/>
      <c r="P90" s="287"/>
      <c r="Q90" s="287"/>
    </row>
    <row r="91" spans="2:18" s="287" customFormat="1" ht="15">
      <c r="J91" s="197"/>
      <c r="K91" s="170"/>
      <c r="L91" s="170"/>
      <c r="M91" s="197"/>
      <c r="N91" s="197"/>
      <c r="O91" s="197"/>
      <c r="R91" s="288"/>
    </row>
    <row r="92" spans="2:18" s="287" customFormat="1" ht="15">
      <c r="J92" s="197"/>
      <c r="K92" s="170"/>
      <c r="L92" s="170"/>
      <c r="M92" s="197"/>
      <c r="N92" s="197"/>
      <c r="O92" s="197"/>
      <c r="R92" s="288"/>
    </row>
    <row r="93" spans="2:18" s="287" customFormat="1" ht="15">
      <c r="J93" s="197"/>
      <c r="K93" s="170"/>
      <c r="L93" s="170"/>
      <c r="M93" s="197"/>
      <c r="N93" s="197"/>
      <c r="O93" s="197"/>
      <c r="R93" s="288"/>
    </row>
    <row r="94" spans="2:18" s="287" customFormat="1" ht="15">
      <c r="J94" s="197"/>
      <c r="K94" s="170"/>
      <c r="L94" s="170"/>
      <c r="M94" s="197"/>
      <c r="N94" s="197"/>
      <c r="O94" s="197"/>
      <c r="R94" s="288"/>
    </row>
    <row r="95" spans="2:18" s="287" customFormat="1" ht="15">
      <c r="J95" s="197"/>
      <c r="K95" s="170"/>
      <c r="L95" s="170"/>
      <c r="M95" s="197"/>
      <c r="N95" s="197"/>
      <c r="O95" s="197"/>
      <c r="R95" s="288"/>
    </row>
    <row r="96" spans="2:18" s="287" customFormat="1" ht="15">
      <c r="J96" s="197"/>
      <c r="K96" s="170"/>
      <c r="L96" s="170"/>
      <c r="M96" s="197"/>
      <c r="N96" s="197"/>
      <c r="O96" s="197"/>
      <c r="R96" s="288"/>
    </row>
    <row r="97" spans="10:18" s="287" customFormat="1" ht="15">
      <c r="J97" s="197"/>
      <c r="K97" s="170"/>
      <c r="L97" s="170"/>
      <c r="M97" s="197"/>
      <c r="N97" s="197"/>
      <c r="O97" s="197"/>
      <c r="R97" s="288"/>
    </row>
    <row r="98" spans="10:18" s="287" customFormat="1" ht="15">
      <c r="J98" s="197"/>
      <c r="K98" s="170"/>
      <c r="L98" s="170"/>
      <c r="M98" s="197"/>
      <c r="N98" s="197"/>
      <c r="O98" s="197"/>
      <c r="R98" s="288"/>
    </row>
    <row r="99" spans="10:18" s="287" customFormat="1" ht="15">
      <c r="J99" s="197"/>
      <c r="K99" s="170"/>
      <c r="L99" s="170"/>
      <c r="M99" s="197"/>
      <c r="N99" s="197"/>
      <c r="O99" s="197"/>
      <c r="R99" s="288"/>
    </row>
    <row r="100" spans="10:18" s="287" customFormat="1" ht="15">
      <c r="J100" s="197"/>
      <c r="K100" s="170"/>
      <c r="L100" s="170"/>
      <c r="M100" s="197"/>
      <c r="N100" s="197"/>
      <c r="O100" s="197"/>
      <c r="R100" s="288"/>
    </row>
    <row r="101" spans="10:18" s="287" customFormat="1" ht="15">
      <c r="J101" s="197"/>
      <c r="K101" s="170"/>
      <c r="L101" s="170"/>
      <c r="M101" s="197"/>
      <c r="N101" s="197"/>
      <c r="O101" s="197"/>
      <c r="R101" s="288"/>
    </row>
    <row r="102" spans="10:18" s="287" customFormat="1" ht="15">
      <c r="J102" s="197"/>
      <c r="K102" s="170"/>
      <c r="L102" s="170"/>
      <c r="M102" s="197"/>
      <c r="N102" s="197"/>
      <c r="O102" s="197"/>
      <c r="R102" s="288"/>
    </row>
    <row r="103" spans="10:18" s="287" customFormat="1" ht="15">
      <c r="J103" s="197"/>
      <c r="K103" s="170"/>
      <c r="L103" s="170"/>
      <c r="M103" s="197"/>
      <c r="N103" s="197"/>
      <c r="O103" s="197"/>
      <c r="R103" s="288"/>
    </row>
    <row r="104" spans="10:18" s="287" customFormat="1" ht="15">
      <c r="J104" s="197"/>
      <c r="K104" s="170"/>
      <c r="L104" s="170"/>
      <c r="M104" s="197"/>
      <c r="N104" s="197"/>
      <c r="O104" s="197"/>
      <c r="R104" s="288"/>
    </row>
    <row r="105" spans="10:18" s="287" customFormat="1" ht="15">
      <c r="J105" s="197"/>
      <c r="K105" s="170"/>
      <c r="L105" s="170"/>
      <c r="M105" s="197"/>
      <c r="N105" s="197"/>
      <c r="O105" s="197"/>
      <c r="R105" s="288"/>
    </row>
    <row r="106" spans="10:18" s="287" customFormat="1" ht="15">
      <c r="J106" s="197"/>
      <c r="K106" s="170"/>
      <c r="L106" s="170"/>
      <c r="M106" s="197"/>
      <c r="N106" s="197"/>
      <c r="O106" s="197"/>
      <c r="R106" s="288"/>
    </row>
    <row r="107" spans="10:18" s="287" customFormat="1" ht="15">
      <c r="J107" s="197"/>
      <c r="K107" s="170"/>
      <c r="L107" s="170"/>
      <c r="M107" s="197"/>
      <c r="N107" s="197"/>
      <c r="O107" s="197"/>
      <c r="R107" s="288"/>
    </row>
    <row r="108" spans="10:18" s="287" customFormat="1" ht="15">
      <c r="J108" s="197"/>
      <c r="K108" s="170"/>
      <c r="L108" s="170"/>
      <c r="M108" s="197"/>
      <c r="N108" s="197"/>
      <c r="O108" s="197"/>
      <c r="R108" s="288"/>
    </row>
    <row r="109" spans="10:18" s="287" customFormat="1" ht="15">
      <c r="J109" s="197"/>
      <c r="K109" s="170"/>
      <c r="L109" s="170"/>
      <c r="M109" s="197"/>
      <c r="N109" s="197"/>
      <c r="O109" s="197"/>
      <c r="R109" s="288"/>
    </row>
    <row r="110" spans="10:18" s="287" customFormat="1" ht="15">
      <c r="J110" s="197"/>
      <c r="K110" s="170"/>
      <c r="L110" s="170"/>
      <c r="M110" s="197"/>
      <c r="N110" s="197"/>
      <c r="O110" s="197"/>
      <c r="R110" s="288"/>
    </row>
    <row r="111" spans="10:18" s="287" customFormat="1" ht="15">
      <c r="J111" s="197"/>
      <c r="K111" s="170"/>
      <c r="L111" s="170"/>
      <c r="M111" s="197"/>
      <c r="N111" s="197"/>
      <c r="O111" s="197"/>
      <c r="R111" s="288"/>
    </row>
    <row r="112" spans="10:18" s="287" customFormat="1" ht="15">
      <c r="J112" s="197"/>
      <c r="K112" s="170"/>
      <c r="L112" s="170"/>
      <c r="M112" s="197"/>
      <c r="N112" s="197"/>
      <c r="O112" s="197"/>
      <c r="R112" s="288"/>
    </row>
    <row r="113" spans="2:18" s="287" customFormat="1" ht="15">
      <c r="J113" s="197"/>
      <c r="K113" s="170"/>
      <c r="L113" s="170"/>
      <c r="M113" s="197"/>
      <c r="N113" s="197"/>
      <c r="O113" s="197"/>
      <c r="R113" s="288"/>
    </row>
    <row r="114" spans="2:18" s="287" customFormat="1" ht="15">
      <c r="J114" s="197"/>
      <c r="K114" s="170"/>
      <c r="L114" s="170"/>
      <c r="M114" s="197"/>
      <c r="N114" s="197"/>
      <c r="O114" s="197"/>
      <c r="R114" s="288"/>
    </row>
    <row r="115" spans="2:18" s="287" customFormat="1" ht="15">
      <c r="J115" s="197"/>
      <c r="K115" s="170"/>
      <c r="L115" s="170"/>
      <c r="M115" s="197"/>
      <c r="N115" s="197"/>
      <c r="O115" s="197"/>
      <c r="R115" s="288"/>
    </row>
    <row r="116" spans="2:18" s="287" customFormat="1" ht="15">
      <c r="J116" s="197"/>
      <c r="K116" s="170"/>
      <c r="L116" s="170"/>
      <c r="M116" s="197"/>
      <c r="N116" s="197"/>
      <c r="O116" s="197"/>
      <c r="R116" s="288"/>
    </row>
    <row r="117" spans="2:18" s="287" customFormat="1" ht="15">
      <c r="J117" s="197"/>
      <c r="K117" s="170"/>
      <c r="L117" s="170"/>
      <c r="M117" s="197"/>
      <c r="N117" s="197"/>
      <c r="O117" s="197"/>
      <c r="R117" s="288"/>
    </row>
    <row r="118" spans="2:18" s="287" customFormat="1" ht="15">
      <c r="J118" s="197"/>
      <c r="K118" s="170"/>
      <c r="L118" s="170"/>
      <c r="M118" s="197"/>
      <c r="N118" s="197"/>
      <c r="O118" s="197"/>
      <c r="R118" s="288"/>
    </row>
    <row r="119" spans="2:18" s="287" customFormat="1" ht="15">
      <c r="J119" s="197"/>
      <c r="K119" s="170"/>
      <c r="L119" s="170"/>
      <c r="M119" s="197"/>
      <c r="N119" s="197"/>
      <c r="O119" s="197"/>
      <c r="R119" s="288"/>
    </row>
    <row r="120" spans="2:18" s="287" customFormat="1" ht="15">
      <c r="J120" s="197"/>
      <c r="K120" s="170"/>
      <c r="L120" s="170"/>
      <c r="M120" s="197"/>
      <c r="N120" s="197"/>
      <c r="O120" s="197"/>
      <c r="R120" s="288"/>
    </row>
    <row r="121" spans="2:18" s="287" customFormat="1" ht="15">
      <c r="J121" s="197"/>
      <c r="K121" s="170"/>
      <c r="L121" s="170"/>
      <c r="M121" s="197"/>
      <c r="N121" s="197"/>
      <c r="O121" s="197"/>
      <c r="R121" s="288"/>
    </row>
    <row r="122" spans="2:18" s="287" customFormat="1" ht="15">
      <c r="J122" s="197"/>
      <c r="K122" s="170"/>
      <c r="L122" s="170"/>
      <c r="M122" s="197"/>
      <c r="N122" s="197"/>
      <c r="O122" s="197"/>
      <c r="R122" s="288"/>
    </row>
    <row r="123" spans="2:18" s="287" customFormat="1" ht="15">
      <c r="J123" s="197"/>
      <c r="K123" s="170"/>
      <c r="L123" s="170"/>
      <c r="M123" s="197"/>
      <c r="N123" s="197"/>
      <c r="O123" s="197"/>
      <c r="R123" s="288"/>
    </row>
    <row r="124" spans="2:18" s="287" customFormat="1" ht="15">
      <c r="J124" s="197"/>
      <c r="K124" s="170"/>
      <c r="L124" s="170"/>
      <c r="M124" s="197"/>
      <c r="N124" s="197"/>
      <c r="O124" s="197"/>
      <c r="R124" s="288"/>
    </row>
    <row r="125" spans="2:18" s="287" customFormat="1" ht="15">
      <c r="J125" s="197"/>
      <c r="K125" s="170"/>
      <c r="L125" s="170"/>
      <c r="M125" s="197"/>
      <c r="N125" s="197"/>
      <c r="O125" s="197"/>
      <c r="R125" s="288"/>
    </row>
    <row r="126" spans="2:18" s="287" customFormat="1" ht="15">
      <c r="J126" s="197"/>
      <c r="K126" s="170"/>
      <c r="L126" s="170"/>
      <c r="M126" s="197"/>
      <c r="N126" s="197"/>
      <c r="O126" s="197"/>
      <c r="R126" s="288"/>
    </row>
    <row r="127" spans="2:18" s="287" customFormat="1" ht="15">
      <c r="J127" s="197"/>
      <c r="K127" s="170"/>
      <c r="L127" s="170"/>
      <c r="M127" s="197"/>
      <c r="N127" s="197"/>
      <c r="O127" s="197"/>
      <c r="R127" s="288"/>
    </row>
    <row r="128" spans="2:18" s="287" customFormat="1">
      <c r="B128" s="44"/>
      <c r="C128" s="44"/>
      <c r="D128" s="44"/>
      <c r="E128" s="44"/>
      <c r="F128" s="162"/>
      <c r="G128" s="44"/>
      <c r="H128" s="44"/>
      <c r="I128" s="44"/>
      <c r="J128" s="54"/>
      <c r="K128" s="289"/>
      <c r="L128" s="289"/>
      <c r="M128" s="54"/>
      <c r="N128" s="54"/>
      <c r="O128" s="197"/>
      <c r="R128" s="288"/>
    </row>
    <row r="129" spans="2:18" s="287" customFormat="1">
      <c r="B129" s="44"/>
      <c r="C129" s="44"/>
      <c r="D129" s="44"/>
      <c r="E129" s="44"/>
      <c r="F129" s="162"/>
      <c r="G129" s="44"/>
      <c r="H129" s="44"/>
      <c r="I129" s="44"/>
      <c r="J129" s="54"/>
      <c r="K129" s="289"/>
      <c r="L129" s="289"/>
      <c r="M129" s="54"/>
      <c r="N129" s="54"/>
      <c r="O129" s="197"/>
      <c r="R129" s="288"/>
    </row>
    <row r="130" spans="2:18" s="287" customFormat="1">
      <c r="B130" s="44"/>
      <c r="C130" s="44"/>
      <c r="D130" s="44"/>
      <c r="E130" s="44"/>
      <c r="F130" s="162"/>
      <c r="G130" s="44"/>
      <c r="H130" s="44"/>
      <c r="I130" s="44"/>
      <c r="J130" s="54"/>
      <c r="K130" s="289"/>
      <c r="L130" s="289"/>
      <c r="M130" s="54"/>
      <c r="N130" s="54"/>
      <c r="O130" s="197"/>
      <c r="R130" s="288"/>
    </row>
    <row r="131" spans="2:18" s="287" customFormat="1">
      <c r="B131" s="44"/>
      <c r="C131" s="44"/>
      <c r="D131" s="44"/>
      <c r="E131" s="44"/>
      <c r="F131" s="162"/>
      <c r="G131" s="44"/>
      <c r="H131" s="44"/>
      <c r="I131" s="44"/>
      <c r="J131" s="54"/>
      <c r="K131" s="289"/>
      <c r="L131" s="289"/>
      <c r="M131" s="54"/>
      <c r="N131" s="54"/>
      <c r="O131" s="54"/>
      <c r="P131" s="44"/>
      <c r="Q131" s="44"/>
      <c r="R131" s="288"/>
    </row>
  </sheetData>
  <sheetProtection algorithmName="SHA-512" hashValue="rrmW9Z6MGGMh4rt2fxcku8DMXKM4+Rhfxr7V8s5GrS1FYuYZawY/y06Je1ubmvGtyYOHI+rxIf6f3mqOA5LP8g==" saltValue="ngVwO8nz1wjMKQBxhgw9pA==" spinCount="100000" sheet="1" selectLockedCells="1"/>
  <mergeCells count="41">
    <mergeCell ref="B32:J32"/>
    <mergeCell ref="B5:M5"/>
    <mergeCell ref="B14:C14"/>
    <mergeCell ref="B15:C15"/>
    <mergeCell ref="B16:C16"/>
    <mergeCell ref="B19:C19"/>
    <mergeCell ref="M28:N28"/>
    <mergeCell ref="L32:N32"/>
    <mergeCell ref="C8:N8"/>
    <mergeCell ref="C9:F9"/>
    <mergeCell ref="F13:G13"/>
    <mergeCell ref="F19:G19"/>
    <mergeCell ref="F20:G20"/>
    <mergeCell ref="F21:G21"/>
    <mergeCell ref="F27:G27"/>
    <mergeCell ref="M29:N29"/>
    <mergeCell ref="F38:G38"/>
    <mergeCell ref="F39:G39"/>
    <mergeCell ref="F40:G40"/>
    <mergeCell ref="K40:N41"/>
    <mergeCell ref="F41:G41"/>
    <mergeCell ref="F34:G34"/>
    <mergeCell ref="M34:N34"/>
    <mergeCell ref="F36:G36"/>
    <mergeCell ref="F33:G33"/>
    <mergeCell ref="F37:G37"/>
    <mergeCell ref="M27:N27"/>
    <mergeCell ref="M25:N25"/>
    <mergeCell ref="B25:G25"/>
    <mergeCell ref="B26:J26"/>
    <mergeCell ref="B29:I29"/>
    <mergeCell ref="M26:N26"/>
    <mergeCell ref="M11:N11"/>
    <mergeCell ref="C7:N7"/>
    <mergeCell ref="B20:C20"/>
    <mergeCell ref="B21:C21"/>
    <mergeCell ref="B22:C22"/>
    <mergeCell ref="F16:G16"/>
    <mergeCell ref="F14:G14"/>
    <mergeCell ref="F15:G15"/>
    <mergeCell ref="F22:G22"/>
  </mergeCells>
  <dataValidations count="1">
    <dataValidation errorStyle="information" allowBlank="1" showInputMessage="1" showErrorMessage="1" sqref="C9:E10"/>
  </dataValidations>
  <pageMargins left="0.19685039370078741" right="0.19685039370078741" top="0.19685039370078741" bottom="0.19685039370078741" header="0.31496062992125984" footer="0.31496062992125984"/>
  <pageSetup orientation="portrait" r:id="rId1"/>
  <ignoredErrors>
    <ignoredError sqref="C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zoomScaleNormal="100" workbookViewId="0">
      <selection activeCell="D11" sqref="D11"/>
    </sheetView>
  </sheetViews>
  <sheetFormatPr defaultColWidth="9" defaultRowHeight="15"/>
  <cols>
    <col min="1" max="1" width="4.5" style="36" customWidth="1"/>
    <col min="2" max="2" width="4.625" style="36" customWidth="1"/>
    <col min="3" max="3" width="2.375" style="36" customWidth="1"/>
    <col min="4" max="4" width="76.25" style="36" customWidth="1"/>
    <col min="5" max="16384" width="9" style="22"/>
  </cols>
  <sheetData>
    <row r="1" spans="1:4" ht="18">
      <c r="A1" s="426" t="s">
        <v>206</v>
      </c>
      <c r="B1" s="426"/>
      <c r="C1" s="426"/>
      <c r="D1" s="426"/>
    </row>
    <row r="2" spans="1:4" ht="38.25">
      <c r="A2" s="19"/>
      <c r="B2" s="19"/>
      <c r="C2" s="19"/>
      <c r="D2" s="23" t="s">
        <v>104</v>
      </c>
    </row>
    <row r="3" spans="1:4">
      <c r="A3" s="19"/>
      <c r="B3" s="19"/>
      <c r="C3" s="19"/>
      <c r="D3" s="23"/>
    </row>
    <row r="4" spans="1:4">
      <c r="A4" s="29" t="s">
        <v>279</v>
      </c>
      <c r="B4" s="19"/>
      <c r="C4" s="19"/>
      <c r="D4" s="23"/>
    </row>
    <row r="5" spans="1:4" ht="25.5">
      <c r="A5" s="19"/>
      <c r="B5" s="19"/>
      <c r="C5" s="19"/>
      <c r="D5" s="35" t="s">
        <v>280</v>
      </c>
    </row>
    <row r="6" spans="1:4" ht="15.75">
      <c r="A6" s="428" t="s">
        <v>188</v>
      </c>
      <c r="B6" s="428"/>
      <c r="C6" s="24"/>
      <c r="D6" s="19"/>
    </row>
    <row r="7" spans="1:4" ht="38.25">
      <c r="A7" s="25" t="s">
        <v>38</v>
      </c>
      <c r="B7" s="25">
        <v>5001</v>
      </c>
      <c r="C7" s="25"/>
      <c r="D7" s="312" t="s">
        <v>276</v>
      </c>
    </row>
    <row r="8" spans="1:4">
      <c r="A8" s="25" t="s">
        <v>38</v>
      </c>
      <c r="B8" s="25">
        <v>5002</v>
      </c>
      <c r="C8" s="25"/>
      <c r="D8" s="314" t="s">
        <v>277</v>
      </c>
    </row>
    <row r="9" spans="1:4">
      <c r="A9" s="25" t="s">
        <v>38</v>
      </c>
      <c r="B9" s="25">
        <v>5003</v>
      </c>
      <c r="C9" s="25"/>
      <c r="D9" s="26" t="s">
        <v>40</v>
      </c>
    </row>
    <row r="10" spans="1:4">
      <c r="A10" s="427" t="s">
        <v>283</v>
      </c>
      <c r="B10" s="427"/>
      <c r="C10" s="427"/>
      <c r="D10" s="427"/>
    </row>
    <row r="11" spans="1:4">
      <c r="A11" s="25"/>
      <c r="B11" s="25"/>
      <c r="C11" s="25"/>
      <c r="D11" s="25"/>
    </row>
    <row r="12" spans="1:4">
      <c r="A12" s="25" t="s">
        <v>38</v>
      </c>
      <c r="B12" s="25">
        <v>5004</v>
      </c>
      <c r="C12" s="25"/>
      <c r="D12" s="19" t="s">
        <v>105</v>
      </c>
    </row>
    <row r="13" spans="1:4">
      <c r="A13" s="25" t="s">
        <v>38</v>
      </c>
      <c r="B13" s="25">
        <v>5005</v>
      </c>
      <c r="C13" s="25"/>
      <c r="D13" s="27" t="s">
        <v>176</v>
      </c>
    </row>
    <row r="14" spans="1:4">
      <c r="A14" s="25" t="s">
        <v>38</v>
      </c>
      <c r="B14" s="25">
        <v>5006</v>
      </c>
      <c r="C14" s="25"/>
      <c r="D14" s="19" t="s">
        <v>275</v>
      </c>
    </row>
    <row r="15" spans="1:4">
      <c r="A15" s="25" t="s">
        <v>38</v>
      </c>
      <c r="B15" s="25">
        <v>5007</v>
      </c>
      <c r="C15" s="25"/>
      <c r="D15" s="19" t="s">
        <v>64</v>
      </c>
    </row>
    <row r="16" spans="1:4">
      <c r="A16" s="25"/>
      <c r="B16" s="25"/>
      <c r="C16" s="25"/>
      <c r="D16" s="143"/>
    </row>
    <row r="17" spans="1:4">
      <c r="A17" s="25" t="s">
        <v>38</v>
      </c>
      <c r="B17" s="25">
        <v>5008</v>
      </c>
      <c r="C17" s="25"/>
      <c r="D17" s="19" t="s">
        <v>65</v>
      </c>
    </row>
    <row r="18" spans="1:4">
      <c r="A18" s="25" t="s">
        <v>38</v>
      </c>
      <c r="B18" s="25">
        <v>5009</v>
      </c>
      <c r="C18" s="25"/>
      <c r="D18" s="27" t="s">
        <v>66</v>
      </c>
    </row>
    <row r="19" spans="1:4">
      <c r="A19" s="25" t="s">
        <v>38</v>
      </c>
      <c r="B19" s="25">
        <v>5010</v>
      </c>
      <c r="C19" s="25"/>
      <c r="D19" s="19" t="s">
        <v>177</v>
      </c>
    </row>
    <row r="20" spans="1:4">
      <c r="A20" s="25" t="s">
        <v>38</v>
      </c>
      <c r="B20" s="25">
        <v>5011</v>
      </c>
      <c r="C20" s="25"/>
      <c r="D20" s="19" t="s">
        <v>178</v>
      </c>
    </row>
    <row r="21" spans="1:4">
      <c r="A21" s="25" t="s">
        <v>38</v>
      </c>
      <c r="B21" s="25">
        <v>5012</v>
      </c>
      <c r="C21" s="25"/>
      <c r="D21" s="19" t="s">
        <v>63</v>
      </c>
    </row>
    <row r="22" spans="1:4">
      <c r="A22" s="25" t="s">
        <v>38</v>
      </c>
      <c r="B22" s="25">
        <v>5013</v>
      </c>
      <c r="C22" s="25"/>
      <c r="D22" s="19" t="s">
        <v>62</v>
      </c>
    </row>
    <row r="23" spans="1:4">
      <c r="A23" s="25"/>
      <c r="B23" s="25"/>
      <c r="C23" s="25"/>
      <c r="D23" s="28" t="s">
        <v>41</v>
      </c>
    </row>
    <row r="24" spans="1:4">
      <c r="A24" s="25"/>
      <c r="B24" s="25"/>
      <c r="C24" s="25"/>
      <c r="D24" s="28" t="s">
        <v>110</v>
      </c>
    </row>
    <row r="25" spans="1:4">
      <c r="A25" s="25" t="s">
        <v>38</v>
      </c>
      <c r="B25" s="25">
        <v>5014</v>
      </c>
      <c r="C25" s="25"/>
      <c r="D25" s="19" t="s">
        <v>61</v>
      </c>
    </row>
    <row r="26" spans="1:4">
      <c r="A26" s="25" t="s">
        <v>38</v>
      </c>
      <c r="B26" s="25">
        <v>5015</v>
      </c>
      <c r="C26" s="25"/>
      <c r="D26" s="19" t="s">
        <v>179</v>
      </c>
    </row>
    <row r="27" spans="1:4">
      <c r="A27" s="25" t="s">
        <v>38</v>
      </c>
      <c r="B27" s="25">
        <v>5016</v>
      </c>
      <c r="C27" s="25"/>
      <c r="D27" s="19" t="s">
        <v>60</v>
      </c>
    </row>
    <row r="28" spans="1:4">
      <c r="A28" s="25"/>
      <c r="B28" s="25"/>
      <c r="C28" s="25"/>
      <c r="D28" s="29"/>
    </row>
    <row r="29" spans="1:4">
      <c r="A29" s="25" t="s">
        <v>38</v>
      </c>
      <c r="B29" s="25">
        <v>5017</v>
      </c>
      <c r="C29" s="25"/>
      <c r="D29" s="19" t="s">
        <v>59</v>
      </c>
    </row>
    <row r="30" spans="1:4">
      <c r="A30" s="25" t="s">
        <v>38</v>
      </c>
      <c r="B30" s="25">
        <v>5018</v>
      </c>
      <c r="C30" s="25"/>
      <c r="D30" s="19" t="s">
        <v>111</v>
      </c>
    </row>
    <row r="31" spans="1:4">
      <c r="A31" s="25" t="s">
        <v>38</v>
      </c>
      <c r="B31" s="25">
        <v>5019</v>
      </c>
      <c r="C31" s="25"/>
      <c r="D31" s="19" t="s">
        <v>58</v>
      </c>
    </row>
    <row r="32" spans="1:4">
      <c r="A32" s="25" t="s">
        <v>38</v>
      </c>
      <c r="B32" s="25">
        <v>5020</v>
      </c>
      <c r="C32" s="25"/>
      <c r="D32" s="19" t="s">
        <v>57</v>
      </c>
    </row>
    <row r="33" spans="1:4">
      <c r="A33" s="25" t="s">
        <v>38</v>
      </c>
      <c r="B33" s="25">
        <v>5021</v>
      </c>
      <c r="C33" s="25"/>
      <c r="D33" s="19" t="s">
        <v>56</v>
      </c>
    </row>
    <row r="34" spans="1:4">
      <c r="A34" s="25" t="s">
        <v>38</v>
      </c>
      <c r="B34" s="25">
        <v>5022</v>
      </c>
      <c r="C34" s="25"/>
      <c r="D34" s="19" t="s">
        <v>53</v>
      </c>
    </row>
    <row r="35" spans="1:4">
      <c r="A35" s="25" t="s">
        <v>38</v>
      </c>
      <c r="B35" s="25">
        <v>5023</v>
      </c>
      <c r="C35" s="25"/>
      <c r="D35" s="19" t="s">
        <v>52</v>
      </c>
    </row>
    <row r="36" spans="1:4">
      <c r="A36" s="25" t="s">
        <v>38</v>
      </c>
      <c r="B36" s="25">
        <v>5024</v>
      </c>
      <c r="C36" s="25"/>
      <c r="D36" s="19" t="s">
        <v>51</v>
      </c>
    </row>
    <row r="37" spans="1:4">
      <c r="A37" s="25" t="s">
        <v>38</v>
      </c>
      <c r="B37" s="25">
        <v>5025</v>
      </c>
      <c r="C37" s="25"/>
      <c r="D37" s="19" t="s">
        <v>67</v>
      </c>
    </row>
    <row r="38" spans="1:4">
      <c r="A38" s="25" t="s">
        <v>38</v>
      </c>
      <c r="B38" s="25">
        <v>5026</v>
      </c>
      <c r="C38" s="25"/>
      <c r="D38" s="19" t="s">
        <v>55</v>
      </c>
    </row>
    <row r="39" spans="1:4">
      <c r="A39" s="19" t="s">
        <v>54</v>
      </c>
      <c r="B39" s="25"/>
      <c r="C39" s="25"/>
      <c r="D39" s="19"/>
    </row>
    <row r="40" spans="1:4">
      <c r="A40" s="19"/>
      <c r="B40" s="25"/>
      <c r="C40" s="25"/>
      <c r="D40" s="19"/>
    </row>
    <row r="41" spans="1:4">
      <c r="A41" s="25" t="s">
        <v>38</v>
      </c>
      <c r="B41" s="25">
        <v>5027</v>
      </c>
      <c r="C41" s="25"/>
      <c r="D41" s="19" t="s">
        <v>42</v>
      </c>
    </row>
    <row r="42" spans="1:4">
      <c r="A42" s="25" t="s">
        <v>38</v>
      </c>
      <c r="B42" s="25">
        <v>5028</v>
      </c>
      <c r="C42" s="25"/>
      <c r="D42" s="19" t="s">
        <v>49</v>
      </c>
    </row>
    <row r="43" spans="1:4">
      <c r="A43" s="25" t="s">
        <v>38</v>
      </c>
      <c r="B43" s="25">
        <v>5029</v>
      </c>
      <c r="C43" s="25"/>
      <c r="D43" s="19" t="s">
        <v>43</v>
      </c>
    </row>
    <row r="44" spans="1:4">
      <c r="A44" s="25" t="s">
        <v>38</v>
      </c>
      <c r="B44" s="25">
        <v>5030</v>
      </c>
      <c r="C44" s="25"/>
      <c r="D44" s="19" t="s">
        <v>47</v>
      </c>
    </row>
    <row r="45" spans="1:4">
      <c r="A45" s="19"/>
      <c r="B45" s="19"/>
      <c r="C45" s="19"/>
      <c r="D45" s="19"/>
    </row>
    <row r="46" spans="1:4">
      <c r="A46" s="25" t="s">
        <v>38</v>
      </c>
      <c r="B46" s="25">
        <v>5031</v>
      </c>
      <c r="C46" s="25"/>
      <c r="D46" s="26" t="s">
        <v>70</v>
      </c>
    </row>
    <row r="47" spans="1:4">
      <c r="A47" s="25" t="s">
        <v>38</v>
      </c>
      <c r="B47" s="25">
        <v>5032</v>
      </c>
      <c r="C47" s="25"/>
      <c r="D47" s="26" t="s">
        <v>68</v>
      </c>
    </row>
    <row r="48" spans="1:4">
      <c r="A48" s="25" t="s">
        <v>38</v>
      </c>
      <c r="B48" s="25">
        <v>5033</v>
      </c>
      <c r="C48" s="25"/>
      <c r="D48" s="26" t="s">
        <v>69</v>
      </c>
    </row>
    <row r="49" spans="1:4">
      <c r="A49" s="25" t="s">
        <v>38</v>
      </c>
      <c r="B49" s="25">
        <v>5034</v>
      </c>
      <c r="C49" s="25"/>
      <c r="D49" s="26" t="s">
        <v>107</v>
      </c>
    </row>
    <row r="50" spans="1:4">
      <c r="A50" s="25" t="s">
        <v>38</v>
      </c>
      <c r="B50" s="25">
        <v>5035</v>
      </c>
      <c r="C50" s="25"/>
      <c r="D50" s="26" t="s">
        <v>106</v>
      </c>
    </row>
    <row r="51" spans="1:4">
      <c r="A51" s="25"/>
      <c r="B51" s="25"/>
      <c r="C51" s="25"/>
      <c r="D51" s="26"/>
    </row>
    <row r="52" spans="1:4">
      <c r="A52" s="25" t="s">
        <v>38</v>
      </c>
      <c r="B52" s="25">
        <v>5036</v>
      </c>
      <c r="C52" s="25"/>
      <c r="D52" s="26" t="s">
        <v>109</v>
      </c>
    </row>
    <row r="53" spans="1:4">
      <c r="A53" s="25" t="s">
        <v>38</v>
      </c>
      <c r="B53" s="25">
        <v>5037</v>
      </c>
      <c r="C53" s="25"/>
      <c r="D53" s="26" t="s">
        <v>71</v>
      </c>
    </row>
    <row r="54" spans="1:4">
      <c r="A54" s="25" t="s">
        <v>38</v>
      </c>
      <c r="B54" s="25">
        <v>5038</v>
      </c>
      <c r="C54" s="25"/>
      <c r="D54" s="26" t="s">
        <v>108</v>
      </c>
    </row>
    <row r="55" spans="1:4">
      <c r="A55" s="25"/>
      <c r="B55" s="25"/>
      <c r="C55" s="25"/>
      <c r="D55" s="19"/>
    </row>
    <row r="56" spans="1:4">
      <c r="A56" s="25" t="s">
        <v>38</v>
      </c>
      <c r="B56" s="25">
        <v>5039</v>
      </c>
      <c r="C56" s="25"/>
      <c r="D56" s="30" t="s">
        <v>187</v>
      </c>
    </row>
    <row r="57" spans="1:4">
      <c r="A57" s="25"/>
      <c r="B57" s="25"/>
      <c r="C57" s="25"/>
      <c r="D57" s="26"/>
    </row>
    <row r="58" spans="1:4">
      <c r="A58" s="25" t="s">
        <v>38</v>
      </c>
      <c r="B58" s="25">
        <v>5040</v>
      </c>
      <c r="C58" s="25"/>
      <c r="D58" s="26" t="s">
        <v>44</v>
      </c>
    </row>
    <row r="59" spans="1:4">
      <c r="A59" s="25" t="s">
        <v>38</v>
      </c>
      <c r="B59" s="25">
        <v>5041</v>
      </c>
      <c r="C59" s="25"/>
      <c r="D59" s="25" t="s">
        <v>170</v>
      </c>
    </row>
    <row r="60" spans="1:4">
      <c r="A60" s="25" t="s">
        <v>38</v>
      </c>
      <c r="B60" s="25">
        <v>5042</v>
      </c>
      <c r="C60" s="25"/>
      <c r="D60" s="25" t="s">
        <v>171</v>
      </c>
    </row>
    <row r="61" spans="1:4">
      <c r="A61" s="25" t="s">
        <v>38</v>
      </c>
      <c r="B61" s="25">
        <v>5043</v>
      </c>
      <c r="C61" s="25"/>
      <c r="D61" s="26" t="s">
        <v>45</v>
      </c>
    </row>
    <row r="62" spans="1:4">
      <c r="A62" s="25"/>
      <c r="B62" s="25"/>
      <c r="C62" s="25"/>
      <c r="D62" s="19"/>
    </row>
    <row r="63" spans="1:4">
      <c r="A63" s="19"/>
      <c r="B63" s="25"/>
      <c r="C63" s="25"/>
      <c r="D63" s="19"/>
    </row>
    <row r="64" spans="1:4" ht="15.75">
      <c r="A64" s="424" t="s">
        <v>189</v>
      </c>
      <c r="B64" s="424"/>
      <c r="C64" s="24"/>
      <c r="D64" s="19"/>
    </row>
    <row r="65" spans="1:4">
      <c r="A65" s="25" t="s">
        <v>38</v>
      </c>
      <c r="B65" s="25">
        <v>5045</v>
      </c>
      <c r="C65" s="25"/>
      <c r="D65" s="26" t="s">
        <v>274</v>
      </c>
    </row>
    <row r="66" spans="1:4">
      <c r="A66" s="25" t="s">
        <v>38</v>
      </c>
      <c r="B66" s="25">
        <v>5046</v>
      </c>
      <c r="C66" s="25"/>
      <c r="D66" s="26" t="s">
        <v>168</v>
      </c>
    </row>
    <row r="67" spans="1:4">
      <c r="A67" s="25" t="s">
        <v>38</v>
      </c>
      <c r="B67" s="25">
        <v>5047</v>
      </c>
      <c r="C67" s="25"/>
      <c r="D67" s="26" t="s">
        <v>40</v>
      </c>
    </row>
    <row r="68" spans="1:4">
      <c r="A68" s="25"/>
      <c r="B68" s="25"/>
      <c r="C68" s="25"/>
      <c r="D68" s="26"/>
    </row>
    <row r="69" spans="1:4" ht="15" customHeight="1">
      <c r="A69" s="25" t="s">
        <v>38</v>
      </c>
      <c r="B69" s="18">
        <v>5048</v>
      </c>
      <c r="C69" s="18"/>
      <c r="D69" s="421" t="s">
        <v>159</v>
      </c>
    </row>
    <row r="70" spans="1:4">
      <c r="A70" s="431" t="s">
        <v>191</v>
      </c>
      <c r="B70" s="431"/>
      <c r="C70" s="18"/>
      <c r="D70" s="421"/>
    </row>
    <row r="71" spans="1:4">
      <c r="A71" s="25" t="s">
        <v>38</v>
      </c>
      <c r="B71" s="18">
        <v>5078</v>
      </c>
      <c r="C71" s="18"/>
      <c r="D71" s="421"/>
    </row>
    <row r="72" spans="1:4">
      <c r="A72" s="25"/>
      <c r="B72" s="18"/>
      <c r="C72" s="18"/>
      <c r="D72" s="31"/>
    </row>
    <row r="73" spans="1:4">
      <c r="A73" s="25" t="s">
        <v>38</v>
      </c>
      <c r="B73" s="25">
        <v>5079</v>
      </c>
      <c r="C73" s="25"/>
      <c r="D73" s="26" t="s">
        <v>174</v>
      </c>
    </row>
    <row r="74" spans="1:4">
      <c r="A74" s="32" t="s">
        <v>38</v>
      </c>
      <c r="B74" s="32">
        <v>5080</v>
      </c>
      <c r="C74" s="25"/>
      <c r="D74" s="423" t="s">
        <v>180</v>
      </c>
    </row>
    <row r="75" spans="1:4">
      <c r="A75" s="25"/>
      <c r="B75" s="25"/>
      <c r="C75" s="25"/>
      <c r="D75" s="423"/>
    </row>
    <row r="76" spans="1:4">
      <c r="A76" s="304"/>
      <c r="B76" s="304"/>
      <c r="C76" s="304"/>
      <c r="D76" s="26"/>
    </row>
    <row r="77" spans="1:4">
      <c r="A77" s="25" t="s">
        <v>38</v>
      </c>
      <c r="B77" s="25">
        <v>5081</v>
      </c>
      <c r="C77" s="25"/>
      <c r="D77" s="26" t="s">
        <v>161</v>
      </c>
    </row>
    <row r="78" spans="1:4">
      <c r="A78" s="25" t="s">
        <v>38</v>
      </c>
      <c r="B78" s="25">
        <v>5082</v>
      </c>
      <c r="C78" s="25"/>
      <c r="D78" s="21" t="s">
        <v>160</v>
      </c>
    </row>
    <row r="79" spans="1:4">
      <c r="A79" s="25" t="s">
        <v>38</v>
      </c>
      <c r="B79" s="25">
        <v>5083</v>
      </c>
      <c r="C79" s="25"/>
      <c r="D79" s="26" t="s">
        <v>162</v>
      </c>
    </row>
    <row r="80" spans="1:4">
      <c r="A80" s="25" t="s">
        <v>38</v>
      </c>
      <c r="B80" s="25">
        <v>5084</v>
      </c>
      <c r="C80" s="25"/>
      <c r="D80" s="26" t="s">
        <v>163</v>
      </c>
    </row>
    <row r="81" spans="1:4">
      <c r="A81" s="25" t="s">
        <v>38</v>
      </c>
      <c r="B81" s="25">
        <v>5085</v>
      </c>
      <c r="C81" s="25"/>
      <c r="D81" s="26" t="s">
        <v>164</v>
      </c>
    </row>
    <row r="82" spans="1:4">
      <c r="A82" s="25" t="s">
        <v>38</v>
      </c>
      <c r="B82" s="25">
        <v>5086</v>
      </c>
      <c r="C82" s="25"/>
      <c r="D82" s="26" t="s">
        <v>165</v>
      </c>
    </row>
    <row r="83" spans="1:4">
      <c r="A83" s="304" t="s">
        <v>38</v>
      </c>
      <c r="B83" s="304">
        <v>5087</v>
      </c>
      <c r="C83" s="25"/>
      <c r="D83" s="26" t="s">
        <v>166</v>
      </c>
    </row>
    <row r="84" spans="1:4" ht="25.5">
      <c r="A84" s="33" t="s">
        <v>38</v>
      </c>
      <c r="B84" s="33">
        <v>5088</v>
      </c>
      <c r="C84" s="25"/>
      <c r="D84" s="34" t="s">
        <v>181</v>
      </c>
    </row>
    <row r="85" spans="1:4">
      <c r="A85" s="25"/>
      <c r="B85" s="25"/>
      <c r="C85" s="25"/>
      <c r="D85" s="35"/>
    </row>
    <row r="86" spans="1:4">
      <c r="A86" s="25" t="s">
        <v>38</v>
      </c>
      <c r="B86" s="25">
        <v>5089</v>
      </c>
      <c r="C86" s="25"/>
      <c r="D86" s="26" t="s">
        <v>72</v>
      </c>
    </row>
    <row r="87" spans="1:4">
      <c r="A87" s="25" t="s">
        <v>38</v>
      </c>
      <c r="B87" s="25">
        <v>5090</v>
      </c>
      <c r="C87" s="25"/>
      <c r="D87" s="26" t="s">
        <v>73</v>
      </c>
    </row>
    <row r="88" spans="1:4">
      <c r="A88" s="25" t="s">
        <v>38</v>
      </c>
      <c r="B88" s="25">
        <v>5091</v>
      </c>
      <c r="C88" s="25"/>
      <c r="D88" s="26" t="s">
        <v>74</v>
      </c>
    </row>
    <row r="89" spans="1:4">
      <c r="A89" s="25" t="s">
        <v>38</v>
      </c>
      <c r="B89" s="25">
        <v>5092</v>
      </c>
      <c r="C89" s="25"/>
      <c r="D89" s="26" t="s">
        <v>112</v>
      </c>
    </row>
    <row r="90" spans="1:4">
      <c r="A90" s="25" t="s">
        <v>38</v>
      </c>
      <c r="B90" s="25">
        <v>5093</v>
      </c>
      <c r="C90" s="25"/>
      <c r="D90" s="26" t="s">
        <v>190</v>
      </c>
    </row>
    <row r="92" spans="1:4" ht="15.75">
      <c r="A92" s="432" t="s">
        <v>192</v>
      </c>
      <c r="B92" s="432"/>
    </row>
    <row r="93" spans="1:4">
      <c r="A93" s="25" t="s">
        <v>38</v>
      </c>
      <c r="B93" s="25">
        <v>5098</v>
      </c>
      <c r="D93" s="26" t="s">
        <v>274</v>
      </c>
    </row>
    <row r="94" spans="1:4">
      <c r="A94" s="25" t="s">
        <v>38</v>
      </c>
      <c r="B94" s="25">
        <v>5099</v>
      </c>
      <c r="D94" s="26" t="s">
        <v>39</v>
      </c>
    </row>
    <row r="95" spans="1:4">
      <c r="A95" s="25" t="s">
        <v>38</v>
      </c>
      <c r="B95" s="25">
        <v>5100</v>
      </c>
      <c r="D95" s="26" t="s">
        <v>40</v>
      </c>
    </row>
    <row r="96" spans="1:4">
      <c r="A96" s="25"/>
      <c r="B96" s="25"/>
      <c r="D96" s="26"/>
    </row>
    <row r="97" spans="1:4">
      <c r="A97" s="25" t="s">
        <v>38</v>
      </c>
      <c r="B97" s="25">
        <v>5101</v>
      </c>
      <c r="D97" s="37" t="s">
        <v>115</v>
      </c>
    </row>
    <row r="98" spans="1:4">
      <c r="A98" s="25" t="s">
        <v>38</v>
      </c>
      <c r="B98" s="25">
        <v>5102</v>
      </c>
      <c r="D98" s="421" t="s">
        <v>78</v>
      </c>
    </row>
    <row r="99" spans="1:4">
      <c r="A99" s="25" t="s">
        <v>38</v>
      </c>
      <c r="B99" s="25">
        <v>5103</v>
      </c>
      <c r="D99" s="421"/>
    </row>
    <row r="100" spans="1:4">
      <c r="A100" s="25" t="s">
        <v>38</v>
      </c>
      <c r="B100" s="25">
        <v>5104</v>
      </c>
      <c r="D100" s="421"/>
    </row>
    <row r="101" spans="1:4">
      <c r="A101" s="25" t="s">
        <v>38</v>
      </c>
      <c r="B101" s="25">
        <v>5105</v>
      </c>
      <c r="D101" s="421"/>
    </row>
    <row r="102" spans="1:4">
      <c r="A102" s="25" t="s">
        <v>38</v>
      </c>
      <c r="B102" s="25">
        <v>5106</v>
      </c>
      <c r="D102" s="430" t="s">
        <v>77</v>
      </c>
    </row>
    <row r="103" spans="1:4">
      <c r="A103" s="25" t="s">
        <v>38</v>
      </c>
      <c r="B103" s="25">
        <v>5107</v>
      </c>
      <c r="D103" s="430"/>
    </row>
    <row r="104" spans="1:4">
      <c r="A104" s="25" t="s">
        <v>38</v>
      </c>
      <c r="B104" s="25">
        <v>5108</v>
      </c>
      <c r="D104" s="430"/>
    </row>
    <row r="105" spans="1:4">
      <c r="A105" s="25" t="s">
        <v>38</v>
      </c>
      <c r="B105" s="25">
        <v>5109</v>
      </c>
      <c r="D105" s="430"/>
    </row>
    <row r="106" spans="1:4">
      <c r="A106" s="25" t="s">
        <v>38</v>
      </c>
      <c r="B106" s="25">
        <v>5110</v>
      </c>
      <c r="D106" s="26" t="s">
        <v>75</v>
      </c>
    </row>
    <row r="107" spans="1:4">
      <c r="A107" s="25" t="s">
        <v>38</v>
      </c>
      <c r="B107" s="25">
        <v>5111</v>
      </c>
      <c r="D107" s="430" t="s">
        <v>79</v>
      </c>
    </row>
    <row r="108" spans="1:4">
      <c r="A108" s="25" t="s">
        <v>38</v>
      </c>
      <c r="B108" s="25">
        <v>5112</v>
      </c>
      <c r="D108" s="430"/>
    </row>
    <row r="109" spans="1:4">
      <c r="A109" s="25" t="s">
        <v>38</v>
      </c>
      <c r="B109" s="25">
        <v>5113</v>
      </c>
      <c r="D109" s="430"/>
    </row>
    <row r="110" spans="1:4">
      <c r="A110" s="25" t="s">
        <v>38</v>
      </c>
      <c r="B110" s="25">
        <v>5114</v>
      </c>
      <c r="D110" s="430"/>
    </row>
    <row r="111" spans="1:4">
      <c r="A111" s="25" t="s">
        <v>38</v>
      </c>
      <c r="B111" s="25">
        <v>5115</v>
      </c>
      <c r="D111" s="429" t="s">
        <v>193</v>
      </c>
    </row>
    <row r="112" spans="1:4" ht="15.75" customHeight="1">
      <c r="A112" s="38"/>
      <c r="B112" s="38"/>
      <c r="D112" s="429"/>
    </row>
    <row r="113" spans="1:4">
      <c r="A113" s="38"/>
      <c r="B113" s="38"/>
      <c r="D113" s="429"/>
    </row>
    <row r="114" spans="1:4">
      <c r="A114" s="25" t="s">
        <v>38</v>
      </c>
      <c r="B114" s="25">
        <v>5116</v>
      </c>
      <c r="C114" s="425"/>
      <c r="D114" s="421" t="s">
        <v>270</v>
      </c>
    </row>
    <row r="115" spans="1:4">
      <c r="A115" s="25" t="s">
        <v>38</v>
      </c>
      <c r="B115" s="25">
        <v>5117</v>
      </c>
      <c r="C115" s="425"/>
      <c r="D115" s="421"/>
    </row>
    <row r="116" spans="1:4">
      <c r="A116" s="25" t="s">
        <v>38</v>
      </c>
      <c r="B116" s="25">
        <v>5118</v>
      </c>
      <c r="C116" s="425"/>
      <c r="D116" s="421"/>
    </row>
    <row r="117" spans="1:4">
      <c r="A117" s="25" t="s">
        <v>38</v>
      </c>
      <c r="B117" s="25">
        <v>5119</v>
      </c>
      <c r="C117" s="425"/>
      <c r="D117" s="421"/>
    </row>
    <row r="118" spans="1:4">
      <c r="A118" s="25" t="s">
        <v>38</v>
      </c>
      <c r="B118" s="25">
        <v>5120</v>
      </c>
      <c r="C118" s="425"/>
      <c r="D118" s="421"/>
    </row>
    <row r="119" spans="1:4">
      <c r="A119" s="25"/>
      <c r="B119" s="25"/>
      <c r="D119" s="25"/>
    </row>
    <row r="120" spans="1:4">
      <c r="A120" s="25" t="s">
        <v>38</v>
      </c>
      <c r="B120" s="25">
        <v>5121</v>
      </c>
      <c r="C120" s="425"/>
      <c r="D120" s="25"/>
    </row>
    <row r="121" spans="1:4">
      <c r="A121" s="25" t="s">
        <v>38</v>
      </c>
      <c r="B121" s="25">
        <v>5122</v>
      </c>
      <c r="C121" s="425"/>
      <c r="D121" s="25"/>
    </row>
    <row r="122" spans="1:4">
      <c r="A122" s="25" t="s">
        <v>38</v>
      </c>
      <c r="B122" s="25">
        <v>5123</v>
      </c>
      <c r="C122" s="425"/>
      <c r="D122" s="25" t="s">
        <v>269</v>
      </c>
    </row>
    <row r="123" spans="1:4">
      <c r="A123" s="25" t="s">
        <v>38</v>
      </c>
      <c r="B123" s="25">
        <v>5124</v>
      </c>
      <c r="C123" s="425"/>
      <c r="D123" s="25"/>
    </row>
    <row r="124" spans="1:4">
      <c r="A124" s="25" t="s">
        <v>38</v>
      </c>
      <c r="B124" s="25">
        <v>5125</v>
      </c>
      <c r="C124" s="425"/>
      <c r="D124" s="25"/>
    </row>
    <row r="125" spans="1:4">
      <c r="A125" s="38"/>
      <c r="B125" s="38"/>
      <c r="D125" s="38"/>
    </row>
    <row r="126" spans="1:4">
      <c r="A126" s="25" t="s">
        <v>38</v>
      </c>
      <c r="B126" s="25">
        <v>5126</v>
      </c>
      <c r="D126" s="26" t="s">
        <v>195</v>
      </c>
    </row>
    <row r="127" spans="1:4">
      <c r="A127" s="38"/>
      <c r="B127" s="38"/>
      <c r="D127" s="38"/>
    </row>
    <row r="128" spans="1:4">
      <c r="A128" s="25" t="s">
        <v>38</v>
      </c>
      <c r="B128" s="25">
        <v>5127</v>
      </c>
      <c r="D128" s="26" t="s">
        <v>80</v>
      </c>
    </row>
    <row r="129" spans="1:4">
      <c r="A129" s="25" t="s">
        <v>38</v>
      </c>
      <c r="B129" s="25">
        <v>5128</v>
      </c>
      <c r="D129" s="26" t="s">
        <v>81</v>
      </c>
    </row>
    <row r="130" spans="1:4">
      <c r="A130" s="25" t="s">
        <v>38</v>
      </c>
      <c r="B130" s="25">
        <v>5129</v>
      </c>
      <c r="D130" s="26" t="s">
        <v>87</v>
      </c>
    </row>
    <row r="131" spans="1:4">
      <c r="A131" s="25" t="s">
        <v>38</v>
      </c>
      <c r="B131" s="25">
        <v>5130</v>
      </c>
      <c r="D131" s="26" t="s">
        <v>86</v>
      </c>
    </row>
    <row r="132" spans="1:4">
      <c r="A132" s="25" t="s">
        <v>38</v>
      </c>
      <c r="B132" s="25">
        <v>5131</v>
      </c>
      <c r="D132" s="26" t="s">
        <v>86</v>
      </c>
    </row>
    <row r="133" spans="1:4">
      <c r="A133" s="25" t="s">
        <v>38</v>
      </c>
      <c r="B133" s="25">
        <v>5132</v>
      </c>
      <c r="D133" s="26" t="s">
        <v>82</v>
      </c>
    </row>
    <row r="134" spans="1:4">
      <c r="A134" s="25" t="s">
        <v>38</v>
      </c>
      <c r="B134" s="25">
        <v>5133</v>
      </c>
      <c r="D134" s="26" t="s">
        <v>85</v>
      </c>
    </row>
    <row r="135" spans="1:4">
      <c r="A135" s="25" t="s">
        <v>38</v>
      </c>
      <c r="B135" s="25">
        <v>5134</v>
      </c>
      <c r="D135" s="26" t="s">
        <v>84</v>
      </c>
    </row>
    <row r="136" spans="1:4">
      <c r="A136" s="25" t="s">
        <v>38</v>
      </c>
      <c r="B136" s="25">
        <v>5135</v>
      </c>
      <c r="D136" s="26" t="s">
        <v>83</v>
      </c>
    </row>
    <row r="137" spans="1:4">
      <c r="A137" s="25" t="s">
        <v>38</v>
      </c>
      <c r="B137" s="25">
        <v>5136</v>
      </c>
      <c r="D137" s="26" t="s">
        <v>196</v>
      </c>
    </row>
    <row r="138" spans="1:4">
      <c r="A138" s="25"/>
      <c r="B138" s="25"/>
      <c r="D138" s="25"/>
    </row>
    <row r="139" spans="1:4">
      <c r="A139" s="25" t="s">
        <v>38</v>
      </c>
      <c r="B139" s="25">
        <v>5137</v>
      </c>
      <c r="D139" s="26" t="s">
        <v>88</v>
      </c>
    </row>
    <row r="140" spans="1:4">
      <c r="A140" s="25" t="s">
        <v>38</v>
      </c>
      <c r="B140" s="25">
        <v>5138</v>
      </c>
      <c r="D140" s="26" t="s">
        <v>89</v>
      </c>
    </row>
    <row r="141" spans="1:4">
      <c r="A141" s="25" t="s">
        <v>38</v>
      </c>
      <c r="B141" s="25">
        <v>5139</v>
      </c>
      <c r="D141" s="26" t="s">
        <v>76</v>
      </c>
    </row>
    <row r="142" spans="1:4">
      <c r="A142" s="25" t="s">
        <v>38</v>
      </c>
      <c r="B142" s="25">
        <v>5140</v>
      </c>
      <c r="D142" s="26" t="s">
        <v>197</v>
      </c>
    </row>
    <row r="143" spans="1:4">
      <c r="A143" s="25" t="s">
        <v>38</v>
      </c>
      <c r="B143" s="25">
        <v>5141</v>
      </c>
      <c r="D143" s="26" t="s">
        <v>198</v>
      </c>
    </row>
    <row r="145" spans="1:4" ht="15.75">
      <c r="A145" s="422" t="s">
        <v>199</v>
      </c>
      <c r="B145" s="422"/>
    </row>
    <row r="146" spans="1:4">
      <c r="A146" s="25" t="s">
        <v>38</v>
      </c>
      <c r="B146" s="25">
        <v>5145</v>
      </c>
      <c r="D146" s="26" t="s">
        <v>274</v>
      </c>
    </row>
    <row r="147" spans="1:4">
      <c r="A147" s="25" t="s">
        <v>38</v>
      </c>
      <c r="B147" s="25">
        <v>5146</v>
      </c>
      <c r="D147" s="26" t="s">
        <v>168</v>
      </c>
    </row>
    <row r="148" spans="1:4">
      <c r="A148" s="25" t="s">
        <v>38</v>
      </c>
      <c r="B148" s="25">
        <v>5147</v>
      </c>
      <c r="D148" s="26" t="s">
        <v>40</v>
      </c>
    </row>
    <row r="149" spans="1:4">
      <c r="A149" s="25"/>
      <c r="B149" s="25"/>
      <c r="D149" s="26"/>
    </row>
    <row r="150" spans="1:4">
      <c r="A150" s="25" t="s">
        <v>38</v>
      </c>
      <c r="B150" s="25">
        <v>5148</v>
      </c>
      <c r="D150" s="423" t="s">
        <v>102</v>
      </c>
    </row>
    <row r="151" spans="1:4">
      <c r="A151" s="25"/>
      <c r="B151" s="25"/>
      <c r="D151" s="423"/>
    </row>
    <row r="152" spans="1:4">
      <c r="A152" s="25"/>
      <c r="B152" s="25"/>
      <c r="D152" s="26"/>
    </row>
    <row r="153" spans="1:4">
      <c r="A153" s="25" t="s">
        <v>38</v>
      </c>
      <c r="B153" s="25">
        <v>5149</v>
      </c>
      <c r="D153" s="26" t="s">
        <v>98</v>
      </c>
    </row>
    <row r="154" spans="1:4">
      <c r="A154" s="25" t="s">
        <v>38</v>
      </c>
      <c r="B154" s="25">
        <v>5150</v>
      </c>
      <c r="D154" s="26" t="s">
        <v>99</v>
      </c>
    </row>
    <row r="155" spans="1:4">
      <c r="A155" s="25" t="s">
        <v>38</v>
      </c>
      <c r="B155" s="25">
        <v>5151</v>
      </c>
      <c r="D155" s="26" t="s">
        <v>200</v>
      </c>
    </row>
    <row r="156" spans="1:4">
      <c r="A156" s="25"/>
      <c r="B156" s="25"/>
      <c r="D156" s="26"/>
    </row>
    <row r="157" spans="1:4" ht="25.5">
      <c r="A157" s="25" t="s">
        <v>38</v>
      </c>
      <c r="B157" s="25">
        <v>5152</v>
      </c>
      <c r="D157" s="39" t="s">
        <v>100</v>
      </c>
    </row>
    <row r="158" spans="1:4" ht="25.5">
      <c r="A158" s="25" t="s">
        <v>38</v>
      </c>
      <c r="B158" s="25">
        <v>5153</v>
      </c>
      <c r="D158" s="39" t="s">
        <v>101</v>
      </c>
    </row>
    <row r="159" spans="1:4">
      <c r="A159" s="25" t="s">
        <v>38</v>
      </c>
      <c r="B159" s="25">
        <v>5154</v>
      </c>
      <c r="D159" s="26" t="s">
        <v>93</v>
      </c>
    </row>
    <row r="160" spans="1:4">
      <c r="A160" s="25" t="s">
        <v>38</v>
      </c>
      <c r="B160" s="25">
        <v>5155</v>
      </c>
      <c r="D160" s="26" t="s">
        <v>201</v>
      </c>
    </row>
    <row r="161" spans="1:4">
      <c r="A161" s="25"/>
      <c r="B161" s="25"/>
      <c r="D161" s="26"/>
    </row>
    <row r="162" spans="1:4">
      <c r="A162" s="25" t="s">
        <v>38</v>
      </c>
      <c r="B162" s="25">
        <v>5156</v>
      </c>
      <c r="D162" s="26" t="s">
        <v>202</v>
      </c>
    </row>
    <row r="163" spans="1:4">
      <c r="A163" s="25" t="s">
        <v>38</v>
      </c>
      <c r="B163" s="25">
        <v>5157</v>
      </c>
      <c r="D163" s="26" t="s">
        <v>203</v>
      </c>
    </row>
    <row r="164" spans="1:4">
      <c r="A164" s="25" t="s">
        <v>38</v>
      </c>
      <c r="B164" s="25">
        <v>5158</v>
      </c>
      <c r="D164" s="26" t="s">
        <v>127</v>
      </c>
    </row>
    <row r="165" spans="1:4">
      <c r="A165" s="25" t="s">
        <v>38</v>
      </c>
      <c r="B165" s="25">
        <v>5159</v>
      </c>
      <c r="D165" s="26" t="s">
        <v>204</v>
      </c>
    </row>
    <row r="166" spans="1:4">
      <c r="A166" s="25" t="s">
        <v>38</v>
      </c>
      <c r="B166" s="25">
        <v>5160</v>
      </c>
      <c r="D166" s="26" t="s">
        <v>205</v>
      </c>
    </row>
    <row r="168" spans="1:4">
      <c r="A168" s="25" t="s">
        <v>38</v>
      </c>
      <c r="B168" s="36">
        <v>5161</v>
      </c>
      <c r="D168" s="26" t="s">
        <v>103</v>
      </c>
    </row>
  </sheetData>
  <sheetProtection algorithmName="SHA-512" hashValue="CUhDrvvPDs76UkILtlX/MIjmCN5hOZLLAlcF71RpGGirNuHVwU01RVv6yu05Hq0m7RT7hcmzM5RqAtPUGgewvg==" saltValue="LPIGmCyocSPXV1UQkE9X8A==" spinCount="100000" sheet="1" objects="1" scenarios="1"/>
  <mergeCells count="17">
    <mergeCell ref="A1:D1"/>
    <mergeCell ref="D74:D75"/>
    <mergeCell ref="A10:D10"/>
    <mergeCell ref="A6:B6"/>
    <mergeCell ref="C114:C118"/>
    <mergeCell ref="D111:D113"/>
    <mergeCell ref="D102:D105"/>
    <mergeCell ref="D107:D110"/>
    <mergeCell ref="D114:D118"/>
    <mergeCell ref="A70:B70"/>
    <mergeCell ref="D69:D71"/>
    <mergeCell ref="A92:B92"/>
    <mergeCell ref="D98:D101"/>
    <mergeCell ref="A145:B145"/>
    <mergeCell ref="D150:D151"/>
    <mergeCell ref="A64:B64"/>
    <mergeCell ref="C120:C124"/>
  </mergeCells>
  <pageMargins left="0.59055118110236227" right="0" top="0.39370078740157483" bottom="0.51181102362204722" header="0.31496062992125984" footer="0.31496062992125984"/>
  <pageSetup orientation="portrait"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5.75"/>
  <cols>
    <col min="2" max="2" width="21.375" bestFit="1" customWidth="1"/>
  </cols>
  <sheetData>
    <row r="1" spans="1:2">
      <c r="A1" t="s">
        <v>271</v>
      </c>
      <c r="B1" t="s">
        <v>273</v>
      </c>
    </row>
    <row r="2" spans="1:2">
      <c r="A2" t="s">
        <v>272</v>
      </c>
      <c r="B2">
        <v>1</v>
      </c>
    </row>
    <row r="3" spans="1:2">
      <c r="B3" s="44"/>
    </row>
  </sheetData>
  <sheetProtection algorithmName="SHA-512" hashValue="qHpfIe0FWbeCFs+7wkpFK+YHCKiotBYEcUhvuMhQn24Tzuvri009KHcELpem/4dxPSqIcj+SQ3hnLguD90SR1A==" saltValue="GivKktyrAEUbm49OS2f1v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C2D9A61472A42469A8CBE2D5A500E48" ma:contentTypeVersion="21" ma:contentTypeDescription="Create a new document." ma:contentTypeScope="" ma:versionID="7f55435204de6dd5b88e120a0dcc1a68">
  <xsd:schema xmlns:xsd="http://www.w3.org/2001/XMLSchema" xmlns:xs="http://www.w3.org/2001/XMLSchema" xmlns:p="http://schemas.microsoft.com/office/2006/metadata/properties" xmlns:ns2="d8c13b0c-e34e-4b28-bcb2-463731fd6865" xmlns:ns3="2e2a1602-6e2c-4f4a-9412-6693ad665808" xmlns:ns4="05b0e8db-3a74-4c96-a87d-da7a852bf85f" targetNamespace="http://schemas.microsoft.com/office/2006/metadata/properties" ma:root="true" ma:fieldsID="4d2521256583f3b24073ed7978039492" ns2:_="" ns3:_="" ns4:_="">
    <xsd:import namespace="d8c13b0c-e34e-4b28-bcb2-463731fd6865"/>
    <xsd:import namespace="2e2a1602-6e2c-4f4a-9412-6693ad665808"/>
    <xsd:import namespace="05b0e8db-3a74-4c96-a87d-da7a852bf85f"/>
    <xsd:element name="properties">
      <xsd:complexType>
        <xsd:sequence>
          <xsd:element name="documentManagement">
            <xsd:complexType>
              <xsd:all>
                <xsd:element ref="ns2:DoE_x0020_Description" minOccurs="0"/>
                <xsd:element ref="ns2:DoE_x0020_Alternative_x0020_Title" minOccurs="0"/>
                <xsd:element ref="ns2:DoE_x0020_Effective_x0020_Date" minOccurs="0"/>
                <xsd:element ref="ns2:DOE_x0020_Document_x0020_Type" minOccurs="0"/>
                <xsd:element ref="ns2:DoE_x0020_Commodity" minOccurs="0"/>
                <xsd:element ref="ns2:DoE_x0020_Keywords" minOccurs="0"/>
                <xsd:element ref="ns2:DoE_x0020_Contributor" minOccurs="0"/>
                <xsd:element ref="ns2:DoE_x0020_Creator_x0020_Internal_x0020_Name" minOccurs="0"/>
                <xsd:element ref="ns2:DoE_x0020_Creator_x0020_Organizational_x0020_Unit" minOccurs="0"/>
                <xsd:element ref="ns2:DoE_x0020_Creator_x0020_External" minOccurs="0"/>
                <xsd:element ref="ns2:DoE_x0020_Language"/>
                <xsd:element ref="ns2:DoE_x0020_IT_x0020_Application_x0020_Document_x0020_Type" minOccurs="0"/>
                <xsd:element ref="ns3:Inception" minOccurs="0"/>
                <xsd:element ref="ns2:Iteration" minOccurs="0"/>
                <xsd:element ref="ns4:Business_x0020_Topic" minOccurs="0"/>
                <xsd:element ref="ns4:Release0" minOccurs="0"/>
                <xsd:element ref="ns2:DoE_x0020_Official_x0020_Rec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13b0c-e34e-4b28-bcb2-463731fd6865" elementFormDefault="qualified">
    <xsd:import namespace="http://schemas.microsoft.com/office/2006/documentManagement/types"/>
    <xsd:import namespace="http://schemas.microsoft.com/office/infopath/2007/PartnerControls"/>
    <xsd:element name="DoE_x0020_Description" ma:index="1" nillable="true" ma:displayName="DoE Description" ma:default="" ma:description="An account of the content of the resource." ma:internalName="DoE_x0020_Description">
      <xsd:simpleType>
        <xsd:restriction base="dms:Note">
          <xsd:maxLength value="255"/>
        </xsd:restriction>
      </xsd:simpleType>
    </xsd:element>
    <xsd:element name="DoE_x0020_Alternative_x0020_Title" ma:index="2" nillable="true" ma:displayName="DoE Alternative Title" ma:description="Any form of the title used as a substitute or alternative to the formal title of the resource." ma:internalName="DoE_x0020_Alternative_x0020_Title">
      <xsd:simpleType>
        <xsd:restriction base="dms:Text">
          <xsd:maxLength value="255"/>
        </xsd:restriction>
      </xsd:simpleType>
    </xsd:element>
    <xsd:element name="DoE_x0020_Effective_x0020_Date" ma:index="3" nillable="true" ma:displayName="DoE Effective Date" ma:default="[today]" ma:description="The first date on which the information becomes effective." ma:format="DateOnly" ma:internalName="DoE_x0020_Effective_x0020_Date">
      <xsd:simpleType>
        <xsd:restriction base="dms:DateTime"/>
      </xsd:simpleType>
    </xsd:element>
    <xsd:element name="DOE_x0020_Document_x0020_Type" ma:index="4" nillable="true" ma:displayName="DOE Document Type" ma:default="" ma:description="The nature or genre of the content of the resource." ma:format="Dropdown" ma:internalName="DOE_x0020_Document_x0020_Type">
      <xsd:simpleType>
        <xsd:restriction base="dms:Choice">
          <xsd:enumeration value="Abstract"/>
          <xsd:enumeration value="Agenda"/>
          <xsd:enumeration value="Agreement"/>
          <xsd:enumeration value="Authorization"/>
          <xsd:enumeration value="Budget"/>
          <xsd:enumeration value="Calendar"/>
          <xsd:enumeration value="Checklist"/>
          <xsd:enumeration value="Contractual Material"/>
          <xsd:enumeration value="Correspondence"/>
          <xsd:enumeration value="Decision"/>
          <xsd:enumeration value="Event"/>
          <xsd:enumeration value="Financial Report"/>
          <xsd:enumeration value="Form"/>
          <xsd:enumeration value="Frequently Asked Questions"/>
          <xsd:enumeration value="Geospatial Material"/>
          <xsd:enumeration value="Guide"/>
          <xsd:enumeration value="Issue"/>
          <xsd:enumeration value="Legislation and Regulations"/>
          <xsd:enumeration value="Licences and Permits"/>
          <xsd:enumeration value="Media Release"/>
          <xsd:enumeration value="Memorandum"/>
          <xsd:enumeration value="Minutes"/>
          <xsd:enumeration value="News Publication"/>
          <xsd:enumeration value="Plan"/>
          <xsd:enumeration value="Policy"/>
          <xsd:enumeration value="Presentation"/>
          <xsd:enumeration value="Procedure"/>
          <xsd:enumeration value="Reference Material"/>
          <xsd:enumeration value="Report"/>
          <xsd:enumeration value="Requirement"/>
          <xsd:enumeration value="Schedule"/>
          <xsd:enumeration value="Service"/>
          <xsd:enumeration value="Standard"/>
          <xsd:enumeration value="Statistics"/>
          <xsd:enumeration value="Status Report"/>
          <xsd:enumeration value="Survey"/>
          <xsd:enumeration value="Template"/>
          <xsd:enumeration value="Terminology"/>
          <xsd:enumeration value="Test Case"/>
          <xsd:enumeration value="Working Document"/>
        </xsd:restriction>
      </xsd:simpleType>
    </xsd:element>
    <xsd:element name="DoE_x0020_Commodity" ma:index="5" nillable="true" ma:displayName="DoE Commodity" ma:description="The energy or mineral resource or product for use or sale." ma:format="Dropdown" ma:internalName="DoE_x0020_Commodity">
      <xsd:simpleType>
        <xsd:restriction base="dms:Choice">
          <xsd:enumeration value="All CMD Mineral Types"/>
          <xsd:enumeration value="Ammonite Shell"/>
          <xsd:enumeration value="Coal"/>
          <xsd:enumeration value="Electricity"/>
          <xsd:enumeration value="Metallic &amp; Industrial Minerals"/>
          <xsd:enumeration value="Natural Gas"/>
          <xsd:enumeration value="Oil"/>
          <xsd:enumeration value="Oil Sands"/>
          <xsd:enumeration value="Petrochemicals"/>
          <xsd:enumeration value="Petroleum and Natural Gas (PNG)"/>
        </xsd:restriction>
      </xsd:simpleType>
    </xsd:element>
    <xsd:element name="DoE_x0020_Keywords" ma:index="6" nillable="true" ma:displayName="DoE Keywords" ma:default="" ma:description="A significant word or phrase in the title, subject, notes, abstract, or text of a record which can be used as a search term in a free-text search to retrieve all the records containing it." ma:internalName="DoE_x0020_Keywords">
      <xsd:simpleType>
        <xsd:restriction base="dms:Note">
          <xsd:maxLength value="255"/>
        </xsd:restriction>
      </xsd:simpleType>
    </xsd:element>
    <xsd:element name="DoE_x0020_Contributor" ma:index="7" nillable="true" ma:displayName="DoE Contributor" ma:description="One or more people or organizations that contributed to this resource" ma:internalName="DoE_x0020_Contributor">
      <xsd:simpleType>
        <xsd:restriction base="dms:Text">
          <xsd:maxLength value="255"/>
        </xsd:restriction>
      </xsd:simpleType>
    </xsd:element>
    <xsd:element name="DoE_x0020_Creator_x0020_Internal_x0020_Name" ma:index="8" nillable="true" ma:displayName="DoE Creator Internal Name" ma:description="An entity responsible for making the content of the resource." ma:list="UserInfo" ma:SharePointGroup="0" ma:internalName="DoE_x0020_Creator_x0020_Internal_x0020_Na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E_x0020_Creator_x0020_Organizational_x0020_Unit" ma:index="9" nillable="true" ma:displayName="DoE Creator Organizational Unit" ma:description="An entity responsible for making the content of the resource." ma:format="Dropdown" ma:internalName="DoE_x0020_Creator_x0020_Organizational_x0020_Unit">
      <xsd:simpleType>
        <xsd:restriction base="dms:Choice">
          <xsd:enumeration value="Communications"/>
          <xsd:enumeration value="Corporate Projects"/>
          <xsd:enumeration value="Deputy Minister's Office"/>
          <xsd:enumeration value="Electricity"/>
          <xsd:enumeration value="Electricity - Coal Transition"/>
          <xsd:enumeration value="Electricity - Generation and Transmission"/>
          <xsd:enumeration value="Electricity - Market Policy"/>
          <xsd:enumeration value="Electricity - Retail and Distribution"/>
          <xsd:enumeration value="Electricity - Strategy &amp; Integration"/>
          <xsd:enumeration value="Minister's Office"/>
          <xsd:enumeration value="Ministry Services"/>
          <xsd:enumeration value="Ministry Services - Business Planning &amp;Performance"/>
          <xsd:enumeration value="Ministry Services - Finance and Administration"/>
          <xsd:enumeration value="Ministry Services - Human Resources"/>
          <xsd:enumeration value="Ministry Services - Info Mgt &amp; Technology Services"/>
          <xsd:enumeration value="Ministry Services - Legal Services"/>
          <xsd:enumeration value="Ministry Support Services"/>
          <xsd:enumeration value="Resource Development Policy"/>
          <xsd:enumeration value="Resource Development Policy - Professional Services Exec"/>
          <xsd:enumeration value="Resource Development Policy - Resource Land Access"/>
          <xsd:enumeration value="Resource Development Policy - Resource Policy"/>
          <xsd:enumeration value="Resource, Revenue, Operations"/>
          <xsd:enumeration value="Resource, Revenue, Operations - Coal &amp; Mineral Dev - Rev Coll"/>
          <xsd:enumeration value="Resource, Revenue, Operations - Compliance &amp; Assurance Office"/>
          <xsd:enumeration value="Resource, Revenue, Operations - Oil Sands Operations"/>
          <xsd:enumeration value="Resource, Revenue, Operations - Petrinex"/>
          <xsd:enumeration value="Resource, Revenue, Operations - Petroleum, Market &amp; Valuation"/>
          <xsd:enumeration value="Resource, Revenue, Operations - PNG Tenure Operations"/>
          <xsd:enumeration value="Resource, Revenue, Operations - Royalty Implementation"/>
          <xsd:enumeration value="Resource, Revenue, Operations - Royalty Operations"/>
          <xsd:enumeration value="Strategic Policy"/>
          <xsd:enumeration value="Strategic Policy - Energy Information &amp; Analysis"/>
          <xsd:enumeration value="Strategic Policy - IEPB Admin"/>
          <xsd:enumeration value="Strategic Policy - Market Access"/>
          <xsd:enumeration value="Strategic Policy - Strategic Policy Br Admin"/>
        </xsd:restriction>
      </xsd:simpleType>
    </xsd:element>
    <xsd:element name="DoE_x0020_Creator_x0020_External" ma:index="10" nillable="true" ma:displayName="DoE Creator External" ma:description="An entity responsible for making the content of the resource." ma:internalName="DoE_x0020_Creator_x0020_External">
      <xsd:simpleType>
        <xsd:restriction base="dms:Text">
          <xsd:maxLength value="255"/>
        </xsd:restriction>
      </xsd:simpleType>
    </xsd:element>
    <xsd:element name="DoE_x0020_Language" ma:index="11" ma:displayName="DoE Language" ma:default="English" ma:description="A language of the intellectual content of the resource." ma:format="Dropdown" ma:internalName="DoE_x0020_Language">
      <xsd:simpleType>
        <xsd:restriction base="dms:Choice">
          <xsd:enumeration value="Afrikaans"/>
          <xsd:enumeration value="Arabic"/>
          <xsd:enumeration value="Bulgarian"/>
          <xsd:enumeration value="Chinese"/>
          <xsd:enumeration value="Cree"/>
          <xsd:enumeration value="Croatian"/>
          <xsd:enumeration value="Czech"/>
          <xsd:enumeration value="Danish"/>
          <xsd:enumeration value="Dutch"/>
          <xsd:enumeration value="English"/>
          <xsd:enumeration value="French"/>
          <xsd:enumeration value="German"/>
          <xsd:enumeration value="Greek"/>
          <xsd:enumeration value="Hebrew"/>
          <xsd:enumeration value="Hindi"/>
          <xsd:enumeration value="Hungarian"/>
          <xsd:enumeration value="Italian"/>
          <xsd:enumeration value="Japanese"/>
          <xsd:enumeration value="Korean"/>
          <xsd:enumeration value="Norwegian"/>
          <xsd:enumeration value="Polish"/>
          <xsd:enumeration value="Portuguese"/>
          <xsd:enumeration value="Russian"/>
          <xsd:enumeration value="Spanish"/>
          <xsd:enumeration value="Swedish"/>
          <xsd:enumeration value="Ukrainian"/>
          <xsd:enumeration value="Vietnamese"/>
          <xsd:enumeration value="Yiddish"/>
        </xsd:restriction>
      </xsd:simpleType>
    </xsd:element>
    <xsd:element name="DoE_x0020_IT_x0020_Application_x0020_Document_x0020_Type" ma:index="19" nillable="true" ma:displayName="IT Artifact" ma:format="Dropdown" ma:internalName="DoE_x0020_IT_x0020_Application_x0020_Document_x0020_Type">
      <xsd:simpleType>
        <xsd:restriction base="dms:Choice">
          <xsd:enumeration value="Acceptance Test"/>
          <xsd:enumeration value="Activity Diagram"/>
          <xsd:enumeration value="Business Use Case"/>
          <xsd:enumeration value="Deployment"/>
          <xsd:enumeration value="Supplementary Specifications"/>
          <xsd:enumeration value="System Test"/>
          <xsd:enumeration value="System Use Case"/>
        </xsd:restriction>
      </xsd:simpleType>
    </xsd:element>
    <xsd:element name="Iteration" ma:index="21" nillable="true" ma:displayName="Iteration" ma:default="" ma:format="Dropdown" ma:internalName="Iteration">
      <xsd:simpleType>
        <xsd:restriction base="dms:Choice">
          <xsd:enumeration value="Iteration 1"/>
          <xsd:enumeration value="Iteration 2"/>
          <xsd:enumeration value="Iteration 3"/>
          <xsd:enumeration value="Iteration 4"/>
          <xsd:enumeration value="Iteration 5"/>
          <xsd:enumeration value="Iteration 6"/>
          <xsd:enumeration value="Iteration 7"/>
          <xsd:enumeration value="Iteration 8"/>
          <xsd:enumeration value="Iteration 9"/>
          <xsd:enumeration value="Iteration 10"/>
          <xsd:enumeration value="Iteration 11"/>
          <xsd:enumeration value="Iteration 12"/>
          <xsd:enumeration value="Iteration 13"/>
          <xsd:enumeration value="Iteration 14"/>
          <xsd:enumeration value="Iteration 15"/>
        </xsd:restriction>
      </xsd:simpleType>
    </xsd:element>
    <xsd:element name="DoE_x0020_Official_x0020_Record" ma:index="24" nillable="true" ma:displayName="DoE Official Record" ma:default="0" ma:description="An item flagged as a “DOE Official Record” indicates that it is a record that provides evidence of a business activity, decision or transaction. Where synchronization has been set up; this will also trigger the relocation of that record to Livelink. Records relocated to Livelink can still be viewed via SharePoint. Contact Records Management for more info." ma:internalName="DoE_x0020_Official_x0020_Record">
      <xsd:simpleType>
        <xsd:restriction base="dms:Boolea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2a1602-6e2c-4f4a-9412-6693ad665808" elementFormDefault="qualified">
    <xsd:import namespace="http://schemas.microsoft.com/office/2006/documentManagement/types"/>
    <xsd:import namespace="http://schemas.microsoft.com/office/infopath/2007/PartnerControls"/>
    <xsd:element name="Inception" ma:index="20" nillable="true" ma:displayName="IT Project Phase" ma:default="" ma:format="Dropdown" ma:internalName="Inception">
      <xsd:simpleType>
        <xsd:restriction base="dms:Choice">
          <xsd:enumeration value="&lt;None&gt;"/>
          <xsd:enumeration value="Inception"/>
          <xsd:enumeration value="Elaboration"/>
          <xsd:enumeration value="Construction"/>
          <xsd:enumeration value="Project Start Up"/>
          <xsd:enumeration value="Project Close"/>
          <xsd:enumeration value="Project Control"/>
          <xsd:enumeration value="Transition"/>
        </xsd:restriction>
      </xsd:simpleType>
    </xsd:element>
  </xsd:schema>
  <xsd:schema xmlns:xsd="http://www.w3.org/2001/XMLSchema" xmlns:xs="http://www.w3.org/2001/XMLSchema" xmlns:dms="http://schemas.microsoft.com/office/2006/documentManagement/types" xmlns:pc="http://schemas.microsoft.com/office/infopath/2007/PartnerControls" targetNamespace="05b0e8db-3a74-4c96-a87d-da7a852bf85f" elementFormDefault="qualified">
    <xsd:import namespace="http://schemas.microsoft.com/office/2006/documentManagement/types"/>
    <xsd:import namespace="http://schemas.microsoft.com/office/infopath/2007/PartnerControls"/>
    <xsd:element name="Business_x0020_Topic" ma:index="22" nillable="true" ma:displayName="Business Topic" ma:list="{97A66838-C248-4648-B9AA-A8FE474CBB64}" ma:internalName="Business_x0020_Topic" ma:showField="Title">
      <xsd:simpleType>
        <xsd:restriction base="dms:Lookup"/>
      </xsd:simpleType>
    </xsd:element>
    <xsd:element name="Release0" ma:index="23" nillable="true" ma:displayName="Release" ma:list="{A47BF8CE-0882-4DA6-B9ED-8F4346A85C8F}" ma:internalName="Release0"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8dedacd1-8ed8-4364-83a4-3ca25ad2d993" ContentTypeId="0x0101" PreviousValue="false"/>
</file>

<file path=customXml/itemProps1.xml><?xml version="1.0" encoding="utf-8"?>
<ds:datastoreItem xmlns:ds="http://schemas.openxmlformats.org/officeDocument/2006/customXml" ds:itemID="{D8AE31BA-E175-4EDF-B345-0B0C5CC49CA7}"/>
</file>

<file path=customXml/itemProps2.xml><?xml version="1.0" encoding="utf-8"?>
<ds:datastoreItem xmlns:ds="http://schemas.openxmlformats.org/officeDocument/2006/customXml" ds:itemID="{2D7150E9-F400-4A61-91D8-202E24D98FB5}"/>
</file>

<file path=customXml/itemProps3.xml><?xml version="1.0" encoding="utf-8"?>
<ds:datastoreItem xmlns:ds="http://schemas.openxmlformats.org/officeDocument/2006/customXml" ds:itemID="{D8AE31BA-E175-4EDF-B345-0B0C5CC49CA7}">
  <ds:schemaRefs>
    <ds:schemaRef ds:uri="http://schemas.microsoft.com/sharepoint/v3/contenttype/forms"/>
  </ds:schemaRefs>
</ds:datastoreItem>
</file>

<file path=customXml/itemProps4.xml><?xml version="1.0" encoding="utf-8"?>
<ds:datastoreItem xmlns:ds="http://schemas.openxmlformats.org/officeDocument/2006/customXml" ds:itemID="{1013B1C8-08F3-428E-A994-10BD78ED2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13b0c-e34e-4b28-bcb2-463731fd6865"/>
    <ds:schemaRef ds:uri="2e2a1602-6e2c-4f4a-9412-6693ad665808"/>
    <ds:schemaRef ds:uri="05b0e8db-3a74-4c96-a87d-da7a852bf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F251A03-A56B-4949-8B79-BFEFC9DE3F88}"/>
</file>

<file path=customXml/itemProps6.xml><?xml version="1.0" encoding="utf-8"?>
<ds:datastoreItem xmlns:ds="http://schemas.openxmlformats.org/officeDocument/2006/customXml" ds:itemID="{F1A537E9-C5D8-4AEC-B971-EA9567C1C4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Bituminous Coal Year End</vt:lpstr>
      <vt:lpstr>Coal 5</vt:lpstr>
      <vt:lpstr>Schedule 5a</vt:lpstr>
      <vt:lpstr>Schedule 5b</vt:lpstr>
      <vt:lpstr>Schedule 5c</vt:lpstr>
      <vt:lpstr>Form Instructions</vt:lpstr>
      <vt:lpstr>ADMIN</vt:lpstr>
      <vt:lpstr>'Coal 5'!Print_Area</vt:lpstr>
      <vt:lpstr>'Form Instructions'!Print_Area</vt:lpstr>
    </vt:vector>
  </TitlesOfParts>
  <Company>Alberta Government Dept.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5. Bituminuous Royalty Report</dc:title>
  <dc:creator>Kathy Duquette</dc:creator>
  <cp:lastModifiedBy>melissa.mbarki</cp:lastModifiedBy>
  <cp:lastPrinted>2017-12-07T15:13:02Z</cp:lastPrinted>
  <dcterms:created xsi:type="dcterms:W3CDTF">2001-05-25T15:59:27Z</dcterms:created>
  <dcterms:modified xsi:type="dcterms:W3CDTF">2018-06-06T16:21:46Z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bcec4d66-232d-4dab-9f97-cf66a397b89c</vt:lpwstr>
  </property>
  <property fmtid="{D5CDD505-2E9C-101B-9397-08002B2CF9AE}" pid="4" name="Order">
    <vt:r8>48400</vt:r8>
  </property>
  <property fmtid="{D5CDD505-2E9C-101B-9397-08002B2CF9AE}" pid="5" name="TemplateUrl">
    <vt:lpwstr/>
  </property>
  <property fmtid="{D5CDD505-2E9C-101B-9397-08002B2CF9AE}" pid="6" name="Action Performed">
    <vt:lpwstr>Added</vt:lpwstr>
  </property>
  <property fmtid="{D5CDD505-2E9C-101B-9397-08002B2CF9AE}" pid="7" name="xd_Signature">
    <vt:bool>false</vt:bool>
  </property>
  <property fmtid="{D5CDD505-2E9C-101B-9397-08002B2CF9AE}" pid="8" name="xd_ProgID">
    <vt:lpwstr/>
  </property>
  <property fmtid="{D5CDD505-2E9C-101B-9397-08002B2CF9AE}" pid="11" name="_SourceUrl">
    <vt:lpwstr/>
  </property>
  <property fmtid="{D5CDD505-2E9C-101B-9397-08002B2CF9AE}" pid="12" name="_SharedFileIndex">
    <vt:lpwstr/>
  </property>
  <property fmtid="{D5CDD505-2E9C-101B-9397-08002B2CF9AE}" pid="13" name="Module">
    <vt:lpwstr>Module</vt:lpwstr>
  </property>
  <property fmtid="{D5CDD505-2E9C-101B-9397-08002B2CF9AE}" pid="17" name="Course Description">
    <vt:lpwstr>For Crown coal production, due on or before March 31 following the year of production. Coal 5's cannot be submitted through ETS at this time.</vt:lpwstr>
  </property>
  <property fmtid="{D5CDD505-2E9C-101B-9397-08002B2CF9AE}" pid="18" name="EOL Thumbnail">
    <vt:lpwstr>&lt;img alt="" src="/PublishingImages/Pages/Excel_Icon.png" width="35" style="BORDER&amp;#58;0px solid;" /&gt;</vt:lpwstr>
  </property>
  <property fmtid="{D5CDD505-2E9C-101B-9397-08002B2CF9AE}" pid="19" name="Area">
    <vt:lpwstr>Mineral Royalty Form Submission</vt:lpwstr>
  </property>
  <property fmtid="{D5CDD505-2E9C-101B-9397-08002B2CF9AE}" pid="20" name="Order1">
    <vt:lpwstr>05</vt:lpwstr>
  </property>
  <property fmtid="{D5CDD505-2E9C-101B-9397-08002B2CF9AE}" pid="21" name="Hide Me">
    <vt:bool>false</vt:bool>
  </property>
</Properties>
</file>